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ncloud-my.sharepoint.com/personal/lillian_nassali_mtn_com/Documents/Desktop/Roaming/2026/"/>
    </mc:Choice>
  </mc:AlternateContent>
  <xr:revisionPtr revIDLastSave="0" documentId="8_{42AF8708-907A-454C-8865-2B0EECF5D5C5}" xr6:coauthVersionLast="47" xr6:coauthVersionMax="47" xr10:uidLastSave="{00000000-0000-0000-0000-000000000000}"/>
  <bookViews>
    <workbookView xWindow="28680" yWindow="-120" windowWidth="24240" windowHeight="13020" activeTab="2" xr2:uid="{B5582ADA-0A11-473E-849D-4CE7DC79E0E4}"/>
  </bookViews>
  <sheets>
    <sheet name="East Africa" sheetId="1" r:id="rId1"/>
    <sheet name="MTN Countries" sheetId="2" r:id="rId2"/>
    <sheet name="General Roam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6" i="3" l="1"/>
  <c r="N266" i="3"/>
  <c r="O232" i="3" l="1"/>
  <c r="D232" i="3"/>
  <c r="O221" i="3"/>
  <c r="N221" i="3"/>
  <c r="O123" i="3"/>
  <c r="N123" i="3"/>
  <c r="M123" i="3"/>
  <c r="K123" i="3"/>
  <c r="I123" i="3"/>
  <c r="G123" i="3"/>
  <c r="E123" i="3"/>
  <c r="M18" i="2"/>
  <c r="M14" i="2"/>
  <c r="T9" i="1"/>
  <c r="T8" i="1"/>
  <c r="T7" i="1"/>
  <c r="T6" i="1"/>
</calcChain>
</file>

<file path=xl/sharedStrings.xml><?xml version="1.0" encoding="utf-8"?>
<sst xmlns="http://schemas.openxmlformats.org/spreadsheetml/2006/main" count="1133" uniqueCount="505">
  <si>
    <t>ONA - One Network Area</t>
  </si>
  <si>
    <t xml:space="preserve"> &lt;&lt; BACK &gt;&gt;</t>
  </si>
  <si>
    <t>NETWORK / OPERATOR</t>
  </si>
  <si>
    <t>COUNTRY</t>
  </si>
  <si>
    <t>LOCAL CALLS:</t>
  </si>
  <si>
    <t>CALLS BACK HOME</t>
  </si>
  <si>
    <t>EAST AFRICA:</t>
  </si>
  <si>
    <t>INTERNATIONAL:</t>
  </si>
  <si>
    <t>SATELLITE:</t>
  </si>
  <si>
    <t>SENDING SMS:</t>
  </si>
  <si>
    <t>RECEVING CALLS:</t>
  </si>
  <si>
    <t>RECEVING SMS:</t>
  </si>
  <si>
    <t>Data Roaming</t>
  </si>
  <si>
    <t>Date of Last Update</t>
  </si>
  <si>
    <t>Local/Min</t>
  </si>
  <si>
    <t>BackHome/Min</t>
  </si>
  <si>
    <t>Calls / Min</t>
  </si>
  <si>
    <t>Per 160 Characters</t>
  </si>
  <si>
    <t>Per 160 characters</t>
  </si>
  <si>
    <t>[Per 10KB]</t>
  </si>
  <si>
    <t xml:space="preserve">Prepaid </t>
  </si>
  <si>
    <t xml:space="preserve">Postpaid </t>
  </si>
  <si>
    <t>SAFARICOM KENYA</t>
  </si>
  <si>
    <t>KENYA</t>
  </si>
  <si>
    <t>MTN SOUTH SUDAN</t>
  </si>
  <si>
    <t>SOUTH SUDAN</t>
  </si>
  <si>
    <t>MTN RWANDACELL</t>
  </si>
  <si>
    <t>RWANDA</t>
  </si>
  <si>
    <t>VODACOM TANZANIA</t>
  </si>
  <si>
    <t>TANZANIA</t>
  </si>
  <si>
    <t>OTHER KENYA</t>
  </si>
  <si>
    <t>Blocked</t>
  </si>
  <si>
    <t>OTHER RWANDA</t>
  </si>
  <si>
    <t>not applicable</t>
  </si>
  <si>
    <t>OTHER SOUTH SUDAN</t>
  </si>
  <si>
    <t>Roaming in MTN Countries</t>
  </si>
  <si>
    <t>RoW/Min</t>
  </si>
  <si>
    <t>MT/Min</t>
  </si>
  <si>
    <t>SMS MO/Unit</t>
  </si>
  <si>
    <t>Data/10 kb</t>
  </si>
  <si>
    <t>Afghanistan</t>
  </si>
  <si>
    <t>Benin</t>
  </si>
  <si>
    <t>17/02/2026</t>
  </si>
  <si>
    <t>Cameroon</t>
  </si>
  <si>
    <t>Cote D'Ivoire</t>
  </si>
  <si>
    <t>Ghana</t>
  </si>
  <si>
    <t>Guine-Bisau</t>
  </si>
  <si>
    <t>Iran</t>
  </si>
  <si>
    <t>Nigeria</t>
  </si>
  <si>
    <t>Republic of Congo</t>
  </si>
  <si>
    <t>South Africa</t>
  </si>
  <si>
    <t>Sudan</t>
  </si>
  <si>
    <t>Eswatini</t>
  </si>
  <si>
    <t>Yemen</t>
  </si>
  <si>
    <t>Zambia</t>
  </si>
  <si>
    <t>Ivory coast</t>
  </si>
  <si>
    <t>Liberia</t>
  </si>
  <si>
    <t>Prepaid (tax incl)</t>
  </si>
  <si>
    <t>Postpaid (Tax excl)</t>
  </si>
  <si>
    <t>Last Update Date</t>
  </si>
  <si>
    <t>PARTNER</t>
  </si>
  <si>
    <t>CONTINENT</t>
  </si>
  <si>
    <t>SATELLITE</t>
  </si>
  <si>
    <t>VODAFONE ALBANIA</t>
  </si>
  <si>
    <t>ALBANIA</t>
  </si>
  <si>
    <t>EUROPE</t>
  </si>
  <si>
    <t>DJEZZY</t>
  </si>
  <si>
    <t>ALGERIA</t>
  </si>
  <si>
    <t>REST OF AFRICA</t>
  </si>
  <si>
    <t>Block SMS</t>
  </si>
  <si>
    <t xml:space="preserve"> Block traffic </t>
  </si>
  <si>
    <t>ANDORRA TELECOM SAU</t>
  </si>
  <si>
    <t>ANDORRA</t>
  </si>
  <si>
    <t>UNITEL SA</t>
  </si>
  <si>
    <t>ANGOLA</t>
  </si>
  <si>
    <t>AFRICELL ANGOLA</t>
  </si>
  <si>
    <t>AFRICA</t>
  </si>
  <si>
    <t>TELEFONICA MOVILES ARGENTINA S.A.</t>
  </si>
  <si>
    <t>ARGENTINA</t>
  </si>
  <si>
    <t>SOUTH AMERICA</t>
  </si>
  <si>
    <t>K TELECOM CJSC BICS HUB (ARM05)</t>
  </si>
  <si>
    <t>ARMENIA</t>
  </si>
  <si>
    <t>ASIA</t>
  </si>
  <si>
    <t>OPTUS MOBILE PTY LTD</t>
  </si>
  <si>
    <t>AUSTRALIA</t>
  </si>
  <si>
    <t>TELSTRA CORPORATION LIMITED</t>
  </si>
  <si>
    <t>VODAFONE AUSTRALIA NETWORK PTY LTD</t>
  </si>
  <si>
    <t>ORANGE AUSTRIA TELECOMMUNICATION GMBH (GSM 1800)</t>
  </si>
  <si>
    <t>AUSTRIA</t>
  </si>
  <si>
    <t>A1 TELEKOM AUSTRIA AG</t>
  </si>
  <si>
    <t>T-MOBILE AUSTRIA GMBH</t>
  </si>
  <si>
    <t>AZERCELL TELECOM LLC</t>
  </si>
  <si>
    <t>AZERBAIJAN</t>
  </si>
  <si>
    <t>BAKCELL LTD</t>
  </si>
  <si>
    <t>BTC BAHAMAS</t>
  </si>
  <si>
    <t>BAHAMAS</t>
  </si>
  <si>
    <t>NORTH AMERICA &amp; CANADA</t>
  </si>
  <si>
    <t>MTC VODAFONE BAHRAIN</t>
  </si>
  <si>
    <t>BAHRAIN</t>
  </si>
  <si>
    <t>STC BAHRAIN</t>
  </si>
  <si>
    <t>GRAMEENPHONE LTD</t>
  </si>
  <si>
    <t>BANGLADESH</t>
  </si>
  <si>
    <t>JLLC MOBILE TELESYSTEMS</t>
  </si>
  <si>
    <t>BELARUS</t>
  </si>
  <si>
    <t>ORANGE BELGIUM NV/SA</t>
  </si>
  <si>
    <t>BELGIUM</t>
  </si>
  <si>
    <t>PROXIMUS PLC</t>
  </si>
  <si>
    <t>WIRELESS MARITIME SERVICE</t>
  </si>
  <si>
    <t>BERMUDA</t>
  </si>
  <si>
    <t>NUEVATEL PCS DE BOLIVIA S.A.</t>
  </si>
  <si>
    <t>BOLIVIA</t>
  </si>
  <si>
    <t>PUBLIC ENTERPRISE CROATIAN TELECOM LTD</t>
  </si>
  <si>
    <t>BOSNIA AND HERZEGOVINA</t>
  </si>
  <si>
    <t>MASCOM WIRELESS</t>
  </si>
  <si>
    <t>BOTSWANA</t>
  </si>
  <si>
    <t>ORANGE BOTSWANA</t>
  </si>
  <si>
    <t>VIVO S.A. BRAZIL BICS HUB (BRATC)</t>
  </si>
  <si>
    <t>BRAZIL</t>
  </si>
  <si>
    <t>VIVO S.A. BRAZIL BICS HUB (BRAV3)</t>
  </si>
  <si>
    <t>VIVO S.A. BRAZIL BICS HUB (BRAV2)</t>
  </si>
  <si>
    <t>VIVO S.A. BRAZIL BICS HUB (BRAV1)</t>
  </si>
  <si>
    <t>YETTEL BULGARIA EAD (TELENOR)</t>
  </si>
  <si>
    <t>BULGARIA</t>
  </si>
  <si>
    <t>ORANGE BURKINAFASO S.A.</t>
  </si>
  <si>
    <t>BURKINA FASO</t>
  </si>
  <si>
    <t>ONATEL</t>
  </si>
  <si>
    <t>VIETTEL (CAMBODIA) PTE.  LTD</t>
  </si>
  <si>
    <t>CAMBODIA</t>
  </si>
  <si>
    <t>TELUS, CANADA</t>
  </si>
  <si>
    <t>CANADA</t>
  </si>
  <si>
    <t>BELL MOBILITY</t>
  </si>
  <si>
    <t>ROGERS COMMUNICATIONS CANADA INC.</t>
  </si>
  <si>
    <t xml:space="preserve">UNITEL T+ TELECOMUNICACOES S.A. </t>
  </si>
  <si>
    <t>CAPE VERDE</t>
  </si>
  <si>
    <t>TELECEL CENTRAFRIQUE</t>
  </si>
  <si>
    <t>CENTRAL AFRICAN REPUBLIC</t>
  </si>
  <si>
    <t>AIRTEL TCHAD S.A.</t>
  </si>
  <si>
    <t>CHAD</t>
  </si>
  <si>
    <t>CHINA UNICOM</t>
  </si>
  <si>
    <t>CHINA</t>
  </si>
  <si>
    <t>CHINA MOBILE (SHEN ZEN) LTD (CHNCT)</t>
  </si>
  <si>
    <t>COMORES TELECOM</t>
  </si>
  <si>
    <t>COMOROS</t>
  </si>
  <si>
    <t>TELCO S.A</t>
  </si>
  <si>
    <t>ORANE COTE D'IVOIRE S.A.</t>
  </si>
  <si>
    <t>COTE D'IVOIRE</t>
  </si>
  <si>
    <t>A1 HRVATSKA D.O.O.</t>
  </si>
  <si>
    <t>CROATIA</t>
  </si>
  <si>
    <t>CROATIAN TELECOM INC.</t>
  </si>
  <si>
    <t>PRIMETEL PLC</t>
  </si>
  <si>
    <t>CYPRUS</t>
  </si>
  <si>
    <t>EPIC LTD</t>
  </si>
  <si>
    <t>VODAFONE CZECH REPUBLIC A.S.</t>
  </si>
  <si>
    <t>CZECH REPUBLIC</t>
  </si>
  <si>
    <t xml:space="preserve">TELEFONICA CZECH REPUBLIC A.S. </t>
  </si>
  <si>
    <t>NUUDAY A/S</t>
  </si>
  <si>
    <t>DENMARK</t>
  </si>
  <si>
    <t>TELENOR - DANSK MOBITELEFON (SONOFON)</t>
  </si>
  <si>
    <t>DJIBOUTI TELECOM</t>
  </si>
  <si>
    <t>DJIBOUTI</t>
  </si>
  <si>
    <t>CLARO DOMINICAN</t>
  </si>
  <si>
    <t>DOMINICAN REPUBLIC</t>
  </si>
  <si>
    <t>ORANGE EGYPT</t>
  </si>
  <si>
    <t>EGYPT</t>
  </si>
  <si>
    <t>MUNI SA</t>
  </si>
  <si>
    <t>EQUATORIAL GUINEA</t>
  </si>
  <si>
    <t>TELIA EESTI AS</t>
  </si>
  <si>
    <t>ESTONIA</t>
  </si>
  <si>
    <t>TELE2 EESTI A.S.</t>
  </si>
  <si>
    <t>ETHIOPIAN TELECOMMUNICATION CORP. - ETHIOPIA</t>
  </si>
  <si>
    <t>ETHIOPIA</t>
  </si>
  <si>
    <t>Block traffic</t>
  </si>
  <si>
    <t>SAFARICOM ETHIOPIA</t>
  </si>
  <si>
    <t>TELIASONERA FINLAND OYJ</t>
  </si>
  <si>
    <t>FINLAND</t>
  </si>
  <si>
    <t>DNA FINLAND LTD</t>
  </si>
  <si>
    <t>SFR</t>
  </si>
  <si>
    <t>FRANCE</t>
  </si>
  <si>
    <t>FREE MOBILE</t>
  </si>
  <si>
    <t>FRANCE TELECOM POUR LE COMPTE D ORANGE FRANCE</t>
  </si>
  <si>
    <t>BOUYGUES TELECOM</t>
  </si>
  <si>
    <t>AIRTEL GABON</t>
  </si>
  <si>
    <t>GABON</t>
  </si>
  <si>
    <t xml:space="preserve">GABON TELECOM </t>
  </si>
  <si>
    <t>AFRICELL (GAMBIA) LTD</t>
  </si>
  <si>
    <t>GAMBIA</t>
  </si>
  <si>
    <t>SILKNET JSC</t>
  </si>
  <si>
    <t>GEORGIA</t>
  </si>
  <si>
    <t>TELEFONICA GERMANY GMBH AND CO. OHG</t>
  </si>
  <si>
    <t>GERMANY</t>
  </si>
  <si>
    <t>TELEKOM DEUTSCHLAND GMBH</t>
  </si>
  <si>
    <t>VODAFONE D2 GMBH</t>
  </si>
  <si>
    <t>VODAFONE GHANA</t>
  </si>
  <si>
    <t>GHANA</t>
  </si>
  <si>
    <t xml:space="preserve">TIM HELLAS TELECOMMUNICATIONS S.A </t>
  </si>
  <si>
    <t>GREECE</t>
  </si>
  <si>
    <t>WIND HELLAS TELECOMMUNICATIONS S.A.</t>
  </si>
  <si>
    <t>VODAFONE - PANAFON S.A.</t>
  </si>
  <si>
    <t>COSMOTE GREECE</t>
  </si>
  <si>
    <t>CLARO GUATEMALA</t>
  </si>
  <si>
    <t>GUATEMALA</t>
  </si>
  <si>
    <t>AREEBA-GUINEE S.A</t>
  </si>
  <si>
    <t>GUINEA</t>
  </si>
  <si>
    <t>NATCOM</t>
  </si>
  <si>
    <t>HAITI</t>
  </si>
  <si>
    <t>HUTCHISON TELECOM (HK) LTD (3G 2100)</t>
  </si>
  <si>
    <t>HONG KONG</t>
  </si>
  <si>
    <t>HONG KONG TELECOMMUNICATIONS (HKT) LIMITED</t>
  </si>
  <si>
    <t>SMARTONE MOBILE COMMUNICATIONS LIMITED</t>
  </si>
  <si>
    <t>TELENOR MAGYARORSZAG ZRT</t>
  </si>
  <si>
    <t>HUNGARY</t>
  </si>
  <si>
    <t>VODAFONE HUNGARY LTD (VRAM)</t>
  </si>
  <si>
    <t>VODAFONE</t>
  </si>
  <si>
    <t>ICELAND</t>
  </si>
  <si>
    <t>BHARTI TELE-VENTURES LIMITED - KOLKATA</t>
  </si>
  <si>
    <t>INDIA</t>
  </si>
  <si>
    <t>BHARTI TELE-VENTURES LIMITED - CHENNAI</t>
  </si>
  <si>
    <t>BHARTI TELE-VENTURES LIMITED - ANDHRA PRADESH</t>
  </si>
  <si>
    <t>BHARTI TELE-VENTURES LIMITED - GUJARAT</t>
  </si>
  <si>
    <t>BHARTI TELE-VENTURES LIMITED - MUMBAI</t>
  </si>
  <si>
    <t>BHARTI TELE-VENTURES LIMITED - MAHARASHTRA AND GOA</t>
  </si>
  <si>
    <t>BHARTI TELE-VENTURES LIMITED - DELHI</t>
  </si>
  <si>
    <t>BHARTI TELE-VENTURES LIMITED - KARNATAKA</t>
  </si>
  <si>
    <t>BHARTI TELE-VENTURES LIMITED - TAMIL NADU</t>
  </si>
  <si>
    <t>BHARTI TELE-VENTURES LIMITED - HARYANA</t>
  </si>
  <si>
    <t>BHARTI TELE-VENTURES LIMITED - KERALA</t>
  </si>
  <si>
    <t>BHARTI TELE-VENTURES LIMITED - UTTAR PRADESH WEST</t>
  </si>
  <si>
    <t>BHARTI TELE-VENTURES LIMITED - MADHYA PRADESH</t>
  </si>
  <si>
    <t>BHARTI TELE-VENTURES LIMITED - PUNJAB</t>
  </si>
  <si>
    <t>BHARTI TELE-VENTURES LIMITED - HIMACHAL PRADESH</t>
  </si>
  <si>
    <t>BHARTI HEXACOM INDIA LTD - RAJASTHAN</t>
  </si>
  <si>
    <t>VODAFONE WEST LIMITED</t>
  </si>
  <si>
    <t>VODAFONE MOBILE SERVICES LIMITED-KERELA</t>
  </si>
  <si>
    <t>VODAFONE EAST LTD (INDCC)</t>
  </si>
  <si>
    <t>VODAFONE MOBILE SERVICES LIMITED-MAHARASHTRA &amp; GOA</t>
  </si>
  <si>
    <t>VODAFONE INDIA LIMITED (INDHM)</t>
  </si>
  <si>
    <t>VODAFONE MOBILE SERVICES LIMITED-TAMILNADU</t>
  </si>
  <si>
    <t>VODAFONE MOBILE SERVICES LTD (INDE1)</t>
  </si>
  <si>
    <t>RELIANCE JIO INFOCOMM</t>
  </si>
  <si>
    <t>INDOSAT OOREDOO HUTCHISON</t>
  </si>
  <si>
    <t>INDONESIA</t>
  </si>
  <si>
    <t>TELKOMSEL</t>
  </si>
  <si>
    <t>ASIACELL COMMUNICATIONS L.L.C</t>
  </si>
  <si>
    <t>IRAQ</t>
  </si>
  <si>
    <t>EIR</t>
  </si>
  <si>
    <t>IRELAND</t>
  </si>
  <si>
    <t>VODAFONE IRELAND PLC</t>
  </si>
  <si>
    <t>PARTNER COMMUNICATIONS COMPANY LTD</t>
  </si>
  <si>
    <t>ISRAEL</t>
  </si>
  <si>
    <t>CELLCOM ISRAEL LTD</t>
  </si>
  <si>
    <t>PELEPHONE ISRAEL</t>
  </si>
  <si>
    <t xml:space="preserve"> Israel</t>
  </si>
  <si>
    <t>HOT MOBILE</t>
  </si>
  <si>
    <t>ILIAD ITALIA</t>
  </si>
  <si>
    <t>ITALY</t>
  </si>
  <si>
    <t>VODAFONE ITALY</t>
  </si>
  <si>
    <t>TIM S.P.A.</t>
  </si>
  <si>
    <t xml:space="preserve">WINDTRE </t>
  </si>
  <si>
    <t>DIGICEL JAMAICA</t>
  </si>
  <si>
    <t>JAMAICA</t>
  </si>
  <si>
    <t>SOFTBANK CORP</t>
  </si>
  <si>
    <t>JAPAN</t>
  </si>
  <si>
    <t>JT (JERSEY) LIMITED</t>
  </si>
  <si>
    <t>JERSEY</t>
  </si>
  <si>
    <t xml:space="preserve">ZAIN JORDAN </t>
  </si>
  <si>
    <t>JORDAN</t>
  </si>
  <si>
    <t>ZAIN (MOBILE TELECOMMUNICATIONS COMPANY)</t>
  </si>
  <si>
    <t>KUWAIT</t>
  </si>
  <si>
    <t>STC (KUWAIT TELECOM COMPANY) KSC</t>
  </si>
  <si>
    <t>SKY MOBILE LLC</t>
  </si>
  <si>
    <t>KYRGYZSTAN</t>
  </si>
  <si>
    <t>STAR TELECOM CO.  LTD (UNITEL) (LAOAS)</t>
  </si>
  <si>
    <t>LAO PEOPLE'S DEMOCRATIC REPUBLIC</t>
  </si>
  <si>
    <t>LATVIAN MOBILE TELEPHONE CO</t>
  </si>
  <si>
    <t>LATVIA</t>
  </si>
  <si>
    <t>TELE2 LATVIA</t>
  </si>
  <si>
    <t>MIC1</t>
  </si>
  <si>
    <t>LEBANON</t>
  </si>
  <si>
    <t>TOUCH LEBANON</t>
  </si>
  <si>
    <t>MOBILE INTERIM CROMPANY 2 (MIC2)</t>
  </si>
  <si>
    <t>VODACOM LESOTHO (PTY) LTD</t>
  </si>
  <si>
    <t>LESOTHO</t>
  </si>
  <si>
    <t>LONESTAR COMMUNICATIONS CORPORATION (LONESTARCELL)</t>
  </si>
  <si>
    <t>LIBERIA</t>
  </si>
  <si>
    <t>AL MADAR TELECOMM COMPANY</t>
  </si>
  <si>
    <t>LIBYA</t>
  </si>
  <si>
    <t>SALT (LIECHTENSTEIN) AG</t>
  </si>
  <si>
    <t>LIECHTENSTEIN</t>
  </si>
  <si>
    <t>FL1 LIECHTENSTEIN</t>
  </si>
  <si>
    <t>TELE2 LITHUANIA</t>
  </si>
  <si>
    <t>LITHUANIA</t>
  </si>
  <si>
    <t>POST LUXEMBOURG</t>
  </si>
  <si>
    <t>LUXEMBOURG</t>
  </si>
  <si>
    <t>PROXIMUS S.A. (LUXEMBOURG)</t>
  </si>
  <si>
    <t>ORANGE COMMUNICATIONS LUXEMBOURG S.A.</t>
  </si>
  <si>
    <t>HUTCHISON TELEPHONE (3 MACAU) COMPANY LIMITED</t>
  </si>
  <si>
    <t>MACAU</t>
  </si>
  <si>
    <t>CTM</t>
  </si>
  <si>
    <t>SMARTONE MOBILE COMMUNICATIONS (MACAU) LIMITED</t>
  </si>
  <si>
    <t>A1 MAKEDONIJA DOOEL SKOPJE</t>
  </si>
  <si>
    <t>MACEDONIA</t>
  </si>
  <si>
    <t>TELEKOM NETWORKS MALAWI LIMITED</t>
  </si>
  <si>
    <t>MALAWI</t>
  </si>
  <si>
    <t>AIRTEL MALAWI</t>
  </si>
  <si>
    <t>MAXIS BROADBAND SDN. BHD.</t>
  </si>
  <si>
    <t>MALAYSIA</t>
  </si>
  <si>
    <t>CELCOM AXIATA BERHAD</t>
  </si>
  <si>
    <t>GO P.L.C. (GO MOBILE)</t>
  </si>
  <si>
    <t>MALTA</t>
  </si>
  <si>
    <t>EPIC COMMUNICATIONS LIMITED (MLTTL)</t>
  </si>
  <si>
    <t>MATTEL</t>
  </si>
  <si>
    <t>MAURITANIA</t>
  </si>
  <si>
    <t>CELLPLUS MOBILE COMMUNICATIONS LTD</t>
  </si>
  <si>
    <t>MAURITIUS</t>
  </si>
  <si>
    <t>MAHANAGAR TELEPHONE (MAURITIUS) LIMITED BICS HUB (MUSMT)</t>
  </si>
  <si>
    <t>EMTEL LTD</t>
  </si>
  <si>
    <t>AT&amp;T COMERCIALIZACION MOVIL S. DE R.L. DE C.V.</t>
  </si>
  <si>
    <t>MEXICO</t>
  </si>
  <si>
    <t>PEGASO PCS S.A. DE C.V.</t>
  </si>
  <si>
    <t>MTEL MONTENEGRO</t>
  </si>
  <si>
    <t>MONTENEGRO</t>
  </si>
  <si>
    <t>MOVITEL MOZAMBIQUE (MOZVG)</t>
  </si>
  <si>
    <t>MOZAMBIQUE</t>
  </si>
  <si>
    <t>MOÇAMBIQUE TELECOM, SA</t>
  </si>
  <si>
    <t>VODACOM MOZAMBIQUE S.A.R.L</t>
  </si>
  <si>
    <t>MOVITEL SA</t>
  </si>
  <si>
    <t xml:space="preserve">CELL ONE    </t>
  </si>
  <si>
    <t>NAMIBIA</t>
  </si>
  <si>
    <t>KPN B.V. ( NLDTM )</t>
  </si>
  <si>
    <t>NETHERLANDS</t>
  </si>
  <si>
    <t>KPN B.V.</t>
  </si>
  <si>
    <t>LIBERTEL-VODAFONE</t>
  </si>
  <si>
    <t>TELCELL N.V.</t>
  </si>
  <si>
    <t>NETHERLANDS ANTILLES</t>
  </si>
  <si>
    <t>SPARK NEW ZEALAND TRADING LTD(FORMERLY TNZ)</t>
  </si>
  <si>
    <t>NEW ZEALAND</t>
  </si>
  <si>
    <t>TWO DEGREES NETWORKS LTD BICS HUB (NZLNH)</t>
  </si>
  <si>
    <t>VODAFONE NEW ZEALAND LIMITED</t>
  </si>
  <si>
    <t>ENITEL NICARAGUA</t>
  </si>
  <si>
    <t>NICARAGUA</t>
  </si>
  <si>
    <t>CELTEL NIGER S.A. (AIRTEL)</t>
  </si>
  <si>
    <t>NIGER</t>
  </si>
  <si>
    <t>ORANGE NIGER</t>
  </si>
  <si>
    <t>AIRTEL NIGERIA</t>
  </si>
  <si>
    <t>NIGERIA</t>
  </si>
  <si>
    <t>A1 MAKEDONIJA</t>
  </si>
  <si>
    <t>NORTH MACEDONIA</t>
  </si>
  <si>
    <t>TELIA NORGE AS</t>
  </si>
  <si>
    <t>NORWAY</t>
  </si>
  <si>
    <t>TELENOR NORWAY</t>
  </si>
  <si>
    <t>OMAN TELECOMMUNICATIONS COMPANY</t>
  </si>
  <si>
    <t>OMAN</t>
  </si>
  <si>
    <t>CMPAK LIMITED AND PAKTEL LIMITED</t>
  </si>
  <si>
    <t>PAKISTAN</t>
  </si>
  <si>
    <t>PALESTINE CELLULAR TELECOM CO (JAWWAL)</t>
  </si>
  <si>
    <t>PALESTINE</t>
  </si>
  <si>
    <t>CLARO PANAMA S.A.</t>
  </si>
  <si>
    <t>PANAMA</t>
  </si>
  <si>
    <t>AMX PARAGUAY S.A.</t>
  </si>
  <si>
    <t>PARAGUAY</t>
  </si>
  <si>
    <t>SMART COMMUNICATIONS INC</t>
  </si>
  <si>
    <t>PHILIPPINES</t>
  </si>
  <si>
    <t>POLSKA TELEFONIA CYFROWA S.A</t>
  </si>
  <si>
    <t>POLAND</t>
  </si>
  <si>
    <t>PLUS POLAND</t>
  </si>
  <si>
    <t>NOS COMUNICAÇÕES  S.A.</t>
  </si>
  <si>
    <t>PORTUGAL</t>
  </si>
  <si>
    <t>TMN  TELECOMUNICACOES MOVEIS NACIONAIS  SA</t>
  </si>
  <si>
    <t>VODAFONE PORTUGAL - TELECOMUNICACOES PESSOAIS S.A.</t>
  </si>
  <si>
    <t>PUERTO RICO TELEPHONE COMPANY INC. BDA CLARO</t>
  </si>
  <si>
    <t>PUERTO RICO</t>
  </si>
  <si>
    <t>QATAR TELECOM (OOREDOO) Q.S.C</t>
  </si>
  <si>
    <t>QATAR</t>
  </si>
  <si>
    <t>VODAFONE QATAR</t>
  </si>
  <si>
    <t>SK TELECOM</t>
  </si>
  <si>
    <t>REPUBLIC OF KOREA</t>
  </si>
  <si>
    <t>KT CORPORATION</t>
  </si>
  <si>
    <t>MOLDCELL S.A.</t>
  </si>
  <si>
    <t>REPUBLIC OF MOLDOVA</t>
  </si>
  <si>
    <t>AIRTEL CONGO</t>
  </si>
  <si>
    <t>REPUBLIC OF THE CONGO</t>
  </si>
  <si>
    <t xml:space="preserve">Africell DRC </t>
  </si>
  <si>
    <t>Orange Congo</t>
  </si>
  <si>
    <t>TIGO,CONGO DRC</t>
  </si>
  <si>
    <t>VODACOM - CONGO</t>
  </si>
  <si>
    <t>SRR (REUNION ISLAND AND MAYOTTE ISLAND)</t>
  </si>
  <si>
    <t>REUNION</t>
  </si>
  <si>
    <t xml:space="preserve">COSMOTE ROMANIAN MOBILE TELECOMMUNICATIONS S.A. </t>
  </si>
  <si>
    <t>ROMANIA</t>
  </si>
  <si>
    <t>VODAFONE ROMANIA S.A.</t>
  </si>
  <si>
    <t>MEGAFON, PUBLIC JOINT STOCK COMPANY</t>
  </si>
  <si>
    <t>RUSSIAN FEDERATION</t>
  </si>
  <si>
    <t>VEON WHOLESALE SERVICES B.V. (RUSBD)</t>
  </si>
  <si>
    <t>T2 MOBILE LLC</t>
  </si>
  <si>
    <t>AIRTEL RWANDA LIMITED</t>
  </si>
  <si>
    <t>SAUDI TELECOM COMPANY (STC)</t>
  </si>
  <si>
    <t>SAUDI ARABIA</t>
  </si>
  <si>
    <t>ETIHAD ETISALAT COMPANY</t>
  </si>
  <si>
    <t>ZAIN  SAUDI ARABIA</t>
  </si>
  <si>
    <t>SONATEL ORANGE</t>
  </si>
  <si>
    <t>SENEGAL</t>
  </si>
  <si>
    <t>FREE SENEGAL</t>
  </si>
  <si>
    <t>VIP MOBILE D.O.O</t>
  </si>
  <si>
    <t>SERBIA</t>
  </si>
  <si>
    <t>TELEKOM SRBIJA (YUGTS)</t>
  </si>
  <si>
    <t>CABLE AND WIRELESS SEYCHELLES</t>
  </si>
  <si>
    <t>SEYCHELLES</t>
  </si>
  <si>
    <t>AFRICELL LINTEL (SIERRA LEONE) LTD</t>
  </si>
  <si>
    <t>SIERRA LEONE</t>
  </si>
  <si>
    <t>STARHUB LTD</t>
  </si>
  <si>
    <t>SINGAPORE</t>
  </si>
  <si>
    <t xml:space="preserve">M1 LIMITED </t>
  </si>
  <si>
    <t>ORANGE SLOVENSKO A.S.</t>
  </si>
  <si>
    <t>SLOVAKIA</t>
  </si>
  <si>
    <t>A1 SLOVENIJA D.D</t>
  </si>
  <si>
    <t>SLOVENIA</t>
  </si>
  <si>
    <t>TELESOM COMPANY</t>
  </si>
  <si>
    <t>SOMALIA</t>
  </si>
  <si>
    <t>VODACOM GROUP (PTY) LTD</t>
  </si>
  <si>
    <t>SOUTH AFRICA</t>
  </si>
  <si>
    <t>TELKOM SA</t>
  </si>
  <si>
    <t>CELL C (PTY) LTD</t>
  </si>
  <si>
    <t>SUDANESE MOBILE TELEPHONE (ZAIN SS) CO. LTD BICS HUB (SSDZS)</t>
  </si>
  <si>
    <t>VODAFONE ESPANA (ESPVV)</t>
  </si>
  <si>
    <t>SPAIN</t>
  </si>
  <si>
    <t>TELEFONICA MOVILES ESPANA S.A. (ESPT2)</t>
  </si>
  <si>
    <t>TELEFONICA MOVILES ESPANA S.A. (ESPTE)</t>
  </si>
  <si>
    <t>HUTCHISON TELECOMMUNICATIONS LANKA PVT LTD</t>
  </si>
  <si>
    <t>SRI LANKA</t>
  </si>
  <si>
    <t>DIALOG AXIATA PLC</t>
  </si>
  <si>
    <t>MOBITEL (PVT) LIMITED</t>
  </si>
  <si>
    <t>HUTCHISON TELECOMMUNICATIONS</t>
  </si>
  <si>
    <t>SUDANESE MOBILE TELEPHONE CO. LTD (ZAIN-SD)</t>
  </si>
  <si>
    <t>SUDAN</t>
  </si>
  <si>
    <t>TELIA SVERIGE AB</t>
  </si>
  <si>
    <t>SWEDEN</t>
  </si>
  <si>
    <t>TELENOR SVERIGE AB</t>
  </si>
  <si>
    <t>TELE 2 AB (SWEIQ)</t>
  </si>
  <si>
    <t>HI3G ACCESS AB ON BEHALF OF ITS SWEDISH NETWORK</t>
  </si>
  <si>
    <t>TELE 2 AB</t>
  </si>
  <si>
    <t>TELENOR SWEDEN</t>
  </si>
  <si>
    <t>SUNRISE LLC</t>
  </si>
  <si>
    <t>SWITZERLAND</t>
  </si>
  <si>
    <t>SWISSCOM (SWITZERLAND) LTD</t>
  </si>
  <si>
    <t>SALT MOBILE SA</t>
  </si>
  <si>
    <t>SYRIATEL MOBILE TELECOM .S.A.</t>
  </si>
  <si>
    <t>SYRIA</t>
  </si>
  <si>
    <t>CHUNGHWA TELECOM LDM</t>
  </si>
  <si>
    <t>TAIWAN</t>
  </si>
  <si>
    <t>TIGO TANZANIA</t>
  </si>
  <si>
    <t>ADVANCED INFO SERVICE PUBLIC COMPANY LIMITED</t>
  </si>
  <si>
    <t>THAILAND</t>
  </si>
  <si>
    <t>TRUE MOVE H UNIVERSAL COMMUNICATION CO.LTD</t>
  </si>
  <si>
    <t>MOOV TOGO</t>
  </si>
  <si>
    <t>TOGO</t>
  </si>
  <si>
    <t>DIGICEL TRINIDAD AND TOBAGO LTD</t>
  </si>
  <si>
    <t>TRINIDAD AND TOBAGO</t>
  </si>
  <si>
    <t xml:space="preserve">TUNISIANA S.A. </t>
  </si>
  <si>
    <t>TUNISIA</t>
  </si>
  <si>
    <t>VODAFONE TURKEY</t>
  </si>
  <si>
    <t>TURKEY</t>
  </si>
  <si>
    <t>TURK TELECOM</t>
  </si>
  <si>
    <t>KYIVSTAR GSM JSC</t>
  </si>
  <si>
    <t>UKRAINE</t>
  </si>
  <si>
    <t>PRJSC VF UKRAINE (VODAFONE UA)</t>
  </si>
  <si>
    <t>ETISALAT - EMIRATES TELECOM CORP</t>
  </si>
  <si>
    <t>UNITED ARAB EMIRATES</t>
  </si>
  <si>
    <t>DU - EMIRATES INTEGRATED TELECOMMUNICATIONS COMPANY PJSC</t>
  </si>
  <si>
    <t>`</t>
  </si>
  <si>
    <t>VODAFONE LTD</t>
  </si>
  <si>
    <t>UNITED KINGDOM</t>
  </si>
  <si>
    <t>HUTCHISON 3G UK LIMITED</t>
  </si>
  <si>
    <t>EVERYTHING EVERYWHERE LIMITED</t>
  </si>
  <si>
    <t>VIRGIN MEDIA O2</t>
  </si>
  <si>
    <t>ORANGE PCS LTD</t>
  </si>
  <si>
    <t>O2 (FMR BT CELLNET)TELEFONICA UK</t>
  </si>
  <si>
    <t>JT JERSEY LIMITED</t>
  </si>
  <si>
    <t>AT&amp;T (USABS)</t>
  </si>
  <si>
    <t>UNITED STATES OF AMERICA</t>
  </si>
  <si>
    <t>AT&amp;T (USACG)</t>
  </si>
  <si>
    <t>T-MOBILE USA INC DENVER</t>
  </si>
  <si>
    <t>VERIZON WIRELESS BICS HUB (USAVZ)</t>
  </si>
  <si>
    <t>NEXTEL USA</t>
  </si>
  <si>
    <t>AT&amp;T (USAPB)</t>
  </si>
  <si>
    <t>AT&amp;T (USAAT)</t>
  </si>
  <si>
    <t>TELNA MOBILE</t>
  </si>
  <si>
    <t>SPRINT NEXTEL - (USANC)</t>
  </si>
  <si>
    <t>SPRINT NEXTEL - (USASP)</t>
  </si>
  <si>
    <t xml:space="preserve">T-MOBILE, USA ( FMR VOICE STREAM USA) </t>
  </si>
  <si>
    <t>CLARO URUGUAY AND AM WIRELESS URUGUAY S.A. (CLARO)</t>
  </si>
  <si>
    <t>URUGUAY</t>
  </si>
  <si>
    <t>VIETTEL CORPORATION (VNMVT)</t>
  </si>
  <si>
    <t>VIETNAM</t>
  </si>
  <si>
    <t>SABAFONE - YEMEN</t>
  </si>
  <si>
    <t>YEMEN</t>
  </si>
  <si>
    <t>YOU Telecom</t>
  </si>
  <si>
    <t>CELTEL ZAMBIA LIMITED</t>
  </si>
  <si>
    <t>ZAMBIA</t>
  </si>
  <si>
    <t>TELECEL ZIMBABWE (PVT) LTD</t>
  </si>
  <si>
    <t>ZIMBABWE</t>
  </si>
  <si>
    <t>NET ONE CELLULAR (PVT) LTD</t>
  </si>
  <si>
    <t>ECONET WIRELESS</t>
  </si>
  <si>
    <t>Block Traffic</t>
  </si>
  <si>
    <t>VIDEOTRON</t>
  </si>
  <si>
    <t>NTT DOCOMO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</si>
</sst>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9"/>
      <color theme="1"/>
      <name val="MTN Brighter Sans"/>
    </font>
    <font>
      <b/>
      <sz val="9"/>
      <color theme="1"/>
      <name val="MTN Brighter Sans"/>
    </font>
    <font>
      <sz val="10"/>
      <color theme="1"/>
      <name val="MTN Brighter Sans"/>
    </font>
    <font>
      <sz val="8"/>
      <color theme="1"/>
      <name val="MTN Brighter Sans"/>
    </font>
    <font>
      <b/>
      <sz val="8"/>
      <color theme="1"/>
      <name val="MTN Brighter Sans"/>
    </font>
    <font>
      <sz val="8"/>
      <color theme="1"/>
      <name val="Aptos Narrow"/>
      <family val="2"/>
      <scheme val="minor"/>
    </font>
    <font>
      <u/>
      <sz val="8"/>
      <color indexed="12"/>
      <name val="MTN Brighter Sans"/>
    </font>
    <font>
      <sz val="8"/>
      <color rgb="FF000000"/>
      <name val="MTN Brighter Sans"/>
    </font>
    <font>
      <b/>
      <sz val="8"/>
      <name val="MTN Brighter Sans"/>
    </font>
    <font>
      <sz val="8"/>
      <name val="MTN Brighter Sans"/>
    </font>
    <font>
      <b/>
      <sz val="8"/>
      <color rgb="FF000000"/>
      <name val="MTN Brighter Sans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165" fontId="7" fillId="0" borderId="16" xfId="0" applyNumberFormat="1" applyFont="1" applyBorder="1"/>
    <xf numFmtId="165" fontId="7" fillId="0" borderId="17" xfId="0" applyNumberFormat="1" applyFont="1" applyBorder="1"/>
    <xf numFmtId="165" fontId="7" fillId="0" borderId="18" xfId="0" applyNumberFormat="1" applyFont="1" applyBorder="1"/>
    <xf numFmtId="165" fontId="7" fillId="0" borderId="17" xfId="0" applyNumberFormat="1" applyFont="1" applyBorder="1" applyAlignment="1">
      <alignment horizontal="center"/>
    </xf>
    <xf numFmtId="0" fontId="9" fillId="0" borderId="0" xfId="0" applyFont="1"/>
    <xf numFmtId="165" fontId="10" fillId="3" borderId="12" xfId="2" applyNumberFormat="1" applyFont="1" applyFill="1" applyBorder="1" applyAlignment="1" applyProtection="1">
      <alignment vertical="center"/>
    </xf>
    <xf numFmtId="165" fontId="8" fillId="3" borderId="4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vertical="center" wrapText="1"/>
    </xf>
    <xf numFmtId="1" fontId="8" fillId="3" borderId="12" xfId="0" applyNumberFormat="1" applyFont="1" applyFill="1" applyBorder="1"/>
    <xf numFmtId="1" fontId="8" fillId="3" borderId="4" xfId="0" applyNumberFormat="1" applyFont="1" applyFill="1" applyBorder="1"/>
    <xf numFmtId="165" fontId="7" fillId="3" borderId="12" xfId="0" applyNumberFormat="1" applyFont="1" applyFill="1" applyBorder="1" applyAlignment="1">
      <alignment vertical="center" wrapText="1"/>
    </xf>
    <xf numFmtId="165" fontId="7" fillId="3" borderId="4" xfId="0" applyNumberFormat="1" applyFont="1" applyFill="1" applyBorder="1" applyAlignment="1">
      <alignment vertical="center" wrapText="1"/>
    </xf>
    <xf numFmtId="165" fontId="7" fillId="3" borderId="5" xfId="0" applyNumberFormat="1" applyFont="1" applyFill="1" applyBorder="1" applyAlignment="1">
      <alignment vertical="center" wrapText="1"/>
    </xf>
    <xf numFmtId="165" fontId="7" fillId="5" borderId="12" xfId="1" applyNumberFormat="1" applyFont="1" applyFill="1" applyBorder="1" applyAlignment="1">
      <alignment vertical="center" wrapText="1"/>
    </xf>
    <xf numFmtId="165" fontId="7" fillId="5" borderId="4" xfId="1" applyNumberFormat="1" applyFont="1" applyFill="1" applyBorder="1" applyAlignment="1">
      <alignment vertical="center" wrapText="1"/>
    </xf>
    <xf numFmtId="165" fontId="7" fillId="16" borderId="4" xfId="1" applyNumberFormat="1" applyFont="1" applyFill="1" applyBorder="1" applyAlignment="1">
      <alignment vertical="center" wrapText="1"/>
    </xf>
    <xf numFmtId="165" fontId="7" fillId="17" borderId="4" xfId="1" applyNumberFormat="1" applyFont="1" applyFill="1" applyBorder="1" applyAlignment="1">
      <alignment vertical="center" wrapText="1"/>
    </xf>
    <xf numFmtId="165" fontId="7" fillId="4" borderId="4" xfId="1" applyNumberFormat="1" applyFont="1" applyFill="1" applyBorder="1" applyAlignment="1">
      <alignment vertical="center" wrapText="1"/>
    </xf>
    <xf numFmtId="165" fontId="7" fillId="18" borderId="4" xfId="1" applyNumberFormat="1" applyFont="1" applyFill="1" applyBorder="1" applyAlignment="1">
      <alignment vertical="center" wrapText="1"/>
    </xf>
    <xf numFmtId="43" fontId="7" fillId="14" borderId="4" xfId="1" applyFont="1" applyFill="1" applyBorder="1" applyAlignment="1">
      <alignment vertical="center" wrapText="1"/>
    </xf>
    <xf numFmtId="165" fontId="7" fillId="3" borderId="4" xfId="1" applyNumberFormat="1" applyFont="1" applyFill="1" applyBorder="1" applyAlignment="1">
      <alignment vertical="center" wrapText="1"/>
    </xf>
    <xf numFmtId="165" fontId="7" fillId="3" borderId="12" xfId="0" applyNumberFormat="1" applyFont="1" applyFill="1" applyBorder="1"/>
    <xf numFmtId="165" fontId="7" fillId="3" borderId="4" xfId="0" applyNumberFormat="1" applyFont="1" applyFill="1" applyBorder="1"/>
    <xf numFmtId="165" fontId="7" fillId="5" borderId="12" xfId="1" applyNumberFormat="1" applyFont="1" applyFill="1" applyBorder="1" applyAlignment="1"/>
    <xf numFmtId="165" fontId="7" fillId="16" borderId="4" xfId="1" applyNumberFormat="1" applyFont="1" applyFill="1" applyBorder="1" applyAlignment="1"/>
    <xf numFmtId="165" fontId="7" fillId="16" borderId="4" xfId="0" applyNumberFormat="1" applyFont="1" applyFill="1" applyBorder="1"/>
    <xf numFmtId="165" fontId="7" fillId="17" borderId="4" xfId="1" applyNumberFormat="1" applyFont="1" applyFill="1" applyBorder="1" applyAlignment="1"/>
    <xf numFmtId="165" fontId="7" fillId="17" borderId="4" xfId="0" applyNumberFormat="1" applyFont="1" applyFill="1" applyBorder="1"/>
    <xf numFmtId="165" fontId="7" fillId="4" borderId="4" xfId="1" applyNumberFormat="1" applyFont="1" applyFill="1" applyBorder="1" applyAlignment="1"/>
    <xf numFmtId="165" fontId="7" fillId="4" borderId="4" xfId="0" applyNumberFormat="1" applyFont="1" applyFill="1" applyBorder="1"/>
    <xf numFmtId="165" fontId="7" fillId="18" borderId="4" xfId="1" applyNumberFormat="1" applyFont="1" applyFill="1" applyBorder="1" applyAlignment="1"/>
    <xf numFmtId="165" fontId="7" fillId="18" borderId="4" xfId="0" applyNumberFormat="1" applyFont="1" applyFill="1" applyBorder="1"/>
    <xf numFmtId="165" fontId="7" fillId="5" borderId="12" xfId="0" applyNumberFormat="1" applyFont="1" applyFill="1" applyBorder="1"/>
    <xf numFmtId="165" fontId="7" fillId="5" borderId="4" xfId="0" applyNumberFormat="1" applyFont="1" applyFill="1" applyBorder="1"/>
    <xf numFmtId="165" fontId="7" fillId="0" borderId="12" xfId="0" applyNumberFormat="1" applyFont="1" applyBorder="1"/>
    <xf numFmtId="165" fontId="7" fillId="0" borderId="4" xfId="0" applyNumberFormat="1" applyFont="1" applyBorder="1"/>
    <xf numFmtId="43" fontId="7" fillId="14" borderId="4" xfId="0" applyNumberFormat="1" applyFont="1" applyFill="1" applyBorder="1"/>
    <xf numFmtId="165" fontId="7" fillId="5" borderId="12" xfId="1" applyNumberFormat="1" applyFont="1" applyFill="1" applyBorder="1" applyAlignment="1">
      <alignment vertical="center"/>
    </xf>
    <xf numFmtId="165" fontId="7" fillId="16" borderId="4" xfId="1" applyNumberFormat="1" applyFont="1" applyFill="1" applyBorder="1" applyAlignment="1">
      <alignment vertical="center"/>
    </xf>
    <xf numFmtId="165" fontId="7" fillId="17" borderId="4" xfId="1" applyNumberFormat="1" applyFont="1" applyFill="1" applyBorder="1" applyAlignment="1">
      <alignment vertical="center"/>
    </xf>
    <xf numFmtId="165" fontId="7" fillId="3" borderId="12" xfId="0" applyNumberFormat="1" applyFont="1" applyFill="1" applyBorder="1" applyAlignment="1">
      <alignment vertical="center"/>
    </xf>
    <xf numFmtId="165" fontId="7" fillId="4" borderId="4" xfId="1" applyNumberFormat="1" applyFont="1" applyFill="1" applyBorder="1" applyAlignment="1">
      <alignment vertical="center"/>
    </xf>
    <xf numFmtId="0" fontId="7" fillId="3" borderId="4" xfId="0" applyFont="1" applyFill="1" applyBorder="1"/>
    <xf numFmtId="0" fontId="7" fillId="16" borderId="4" xfId="0" applyFont="1" applyFill="1" applyBorder="1"/>
    <xf numFmtId="0" fontId="7" fillId="18" borderId="4" xfId="0" applyFont="1" applyFill="1" applyBorder="1"/>
    <xf numFmtId="2" fontId="7" fillId="14" borderId="0" xfId="0" applyNumberFormat="1" applyFont="1" applyFill="1"/>
    <xf numFmtId="165" fontId="7" fillId="0" borderId="12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165" fontId="7" fillId="5" borderId="12" xfId="4" applyNumberFormat="1" applyFont="1" applyFill="1" applyBorder="1" applyAlignment="1"/>
    <xf numFmtId="165" fontId="7" fillId="16" borderId="4" xfId="4" applyNumberFormat="1" applyFont="1" applyFill="1" applyBorder="1" applyAlignment="1"/>
    <xf numFmtId="165" fontId="7" fillId="16" borderId="4" xfId="5" applyNumberFormat="1" applyFont="1" applyFill="1" applyBorder="1" applyAlignment="1"/>
    <xf numFmtId="165" fontId="7" fillId="17" borderId="4" xfId="4" applyNumberFormat="1" applyFont="1" applyFill="1" applyBorder="1" applyAlignment="1"/>
    <xf numFmtId="165" fontId="7" fillId="17" borderId="4" xfId="5" applyNumberFormat="1" applyFont="1" applyFill="1" applyBorder="1" applyAlignment="1"/>
    <xf numFmtId="165" fontId="7" fillId="4" borderId="4" xfId="4" applyNumberFormat="1" applyFont="1" applyFill="1" applyBorder="1" applyAlignment="1"/>
    <xf numFmtId="165" fontId="7" fillId="4" borderId="4" xfId="5" applyNumberFormat="1" applyFont="1" applyFill="1" applyBorder="1" applyAlignment="1"/>
    <xf numFmtId="165" fontId="7" fillId="18" borderId="4" xfId="4" applyNumberFormat="1" applyFont="1" applyFill="1" applyBorder="1" applyAlignment="1"/>
    <xf numFmtId="165" fontId="7" fillId="18" borderId="4" xfId="5" applyNumberFormat="1" applyFont="1" applyFill="1" applyBorder="1" applyAlignment="1"/>
    <xf numFmtId="165" fontId="11" fillId="19" borderId="12" xfId="0" applyNumberFormat="1" applyFont="1" applyFill="1" applyBorder="1" applyAlignment="1">
      <alignment vertical="center" wrapText="1"/>
    </xf>
    <xf numFmtId="165" fontId="11" fillId="19" borderId="4" xfId="0" applyNumberFormat="1" applyFont="1" applyFill="1" applyBorder="1" applyAlignment="1">
      <alignment vertical="center" wrapText="1"/>
    </xf>
    <xf numFmtId="165" fontId="7" fillId="0" borderId="21" xfId="0" applyNumberFormat="1" applyFont="1" applyBorder="1"/>
    <xf numFmtId="165" fontId="7" fillId="3" borderId="15" xfId="0" applyNumberFormat="1" applyFont="1" applyFill="1" applyBorder="1" applyAlignment="1">
      <alignment vertical="center" wrapText="1"/>
    </xf>
    <xf numFmtId="165" fontId="7" fillId="0" borderId="22" xfId="0" applyNumberFormat="1" applyFont="1" applyBorder="1"/>
    <xf numFmtId="165" fontId="7" fillId="5" borderId="21" xfId="0" applyNumberFormat="1" applyFont="1" applyFill="1" applyBorder="1"/>
    <xf numFmtId="165" fontId="7" fillId="5" borderId="15" xfId="0" applyNumberFormat="1" applyFont="1" applyFill="1" applyBorder="1"/>
    <xf numFmtId="165" fontId="7" fillId="16" borderId="15" xfId="0" applyNumberFormat="1" applyFont="1" applyFill="1" applyBorder="1"/>
    <xf numFmtId="165" fontId="7" fillId="17" borderId="15" xfId="0" applyNumberFormat="1" applyFont="1" applyFill="1" applyBorder="1"/>
    <xf numFmtId="165" fontId="7" fillId="4" borderId="15" xfId="0" applyNumberFormat="1" applyFont="1" applyFill="1" applyBorder="1"/>
    <xf numFmtId="165" fontId="7" fillId="18" borderId="15" xfId="0" applyNumberFormat="1" applyFont="1" applyFill="1" applyBorder="1"/>
    <xf numFmtId="43" fontId="7" fillId="14" borderId="15" xfId="0" applyNumberFormat="1" applyFont="1" applyFill="1" applyBorder="1"/>
    <xf numFmtId="165" fontId="7" fillId="0" borderId="15" xfId="0" applyNumberFormat="1" applyFont="1" applyBorder="1"/>
    <xf numFmtId="1" fontId="7" fillId="0" borderId="9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1" fontId="10" fillId="3" borderId="10" xfId="2" applyNumberFormat="1" applyFont="1" applyFill="1" applyBorder="1" applyAlignment="1" applyProtection="1">
      <alignment horizontal="left" vertical="center"/>
    </xf>
    <xf numFmtId="1" fontId="7" fillId="0" borderId="0" xfId="0" applyNumberFormat="1" applyFont="1" applyAlignment="1">
      <alignment horizontal="left"/>
    </xf>
    <xf numFmtId="1" fontId="7" fillId="0" borderId="10" xfId="0" applyNumberFormat="1" applyFont="1" applyBorder="1" applyAlignment="1">
      <alignment horizontal="left"/>
    </xf>
    <xf numFmtId="1" fontId="13" fillId="3" borderId="0" xfId="0" applyNumberFormat="1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/>
    </xf>
    <xf numFmtId="1" fontId="7" fillId="5" borderId="12" xfId="0" applyNumberFormat="1" applyFont="1" applyFill="1" applyBorder="1" applyAlignment="1">
      <alignment horizontal="left"/>
    </xf>
    <xf numFmtId="1" fontId="7" fillId="12" borderId="4" xfId="0" applyNumberFormat="1" applyFont="1" applyFill="1" applyBorder="1" applyAlignment="1">
      <alignment horizontal="left"/>
    </xf>
    <xf numFmtId="1" fontId="7" fillId="4" borderId="4" xfId="0" applyNumberFormat="1" applyFont="1" applyFill="1" applyBorder="1" applyAlignment="1">
      <alignment horizontal="left"/>
    </xf>
    <xf numFmtId="1" fontId="7" fillId="13" borderId="4" xfId="0" applyNumberFormat="1" applyFont="1" applyFill="1" applyBorder="1" applyAlignment="1">
      <alignment horizontal="left"/>
    </xf>
    <xf numFmtId="1" fontId="7" fillId="14" borderId="4" xfId="0" applyNumberFormat="1" applyFont="1" applyFill="1" applyBorder="1" applyAlignment="1">
      <alignment horizontal="left"/>
    </xf>
    <xf numFmtId="1" fontId="7" fillId="15" borderId="4" xfId="0" applyNumberFormat="1" applyFont="1" applyFill="1" applyBorder="1" applyAlignment="1">
      <alignment horizontal="left"/>
    </xf>
    <xf numFmtId="2" fontId="7" fillId="16" borderId="4" xfId="0" applyNumberFormat="1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" fontId="7" fillId="5" borderId="13" xfId="0" applyNumberFormat="1" applyFont="1" applyFill="1" applyBorder="1" applyAlignment="1">
      <alignment horizontal="left"/>
    </xf>
    <xf numFmtId="1" fontId="7" fillId="12" borderId="14" xfId="0" applyNumberFormat="1" applyFont="1" applyFill="1" applyBorder="1" applyAlignment="1">
      <alignment horizontal="left"/>
    </xf>
    <xf numFmtId="1" fontId="7" fillId="4" borderId="14" xfId="0" applyNumberFormat="1" applyFont="1" applyFill="1" applyBorder="1" applyAlignment="1">
      <alignment horizontal="left"/>
    </xf>
    <xf numFmtId="1" fontId="7" fillId="13" borderId="14" xfId="0" applyNumberFormat="1" applyFont="1" applyFill="1" applyBorder="1" applyAlignment="1">
      <alignment horizontal="left"/>
    </xf>
    <xf numFmtId="1" fontId="7" fillId="14" borderId="14" xfId="0" applyNumberFormat="1" applyFont="1" applyFill="1" applyBorder="1" applyAlignment="1">
      <alignment horizontal="left"/>
    </xf>
    <xf numFmtId="1" fontId="7" fillId="15" borderId="15" xfId="0" applyNumberFormat="1" applyFont="1" applyFill="1" applyBorder="1" applyAlignment="1">
      <alignment horizontal="left"/>
    </xf>
    <xf numFmtId="2" fontId="7" fillId="16" borderId="14" xfId="0" applyNumberFormat="1" applyFont="1" applyFill="1" applyBorder="1" applyAlignment="1">
      <alignment horizontal="left"/>
    </xf>
    <xf numFmtId="1" fontId="7" fillId="0" borderId="14" xfId="0" applyNumberFormat="1" applyFont="1" applyBorder="1" applyAlignment="1">
      <alignment horizontal="left"/>
    </xf>
    <xf numFmtId="0" fontId="7" fillId="3" borderId="0" xfId="0" applyFont="1" applyFill="1"/>
    <xf numFmtId="0" fontId="10" fillId="3" borderId="0" xfId="2" applyFont="1" applyFill="1" applyAlignment="1" applyProtection="1">
      <alignment vertical="center"/>
    </xf>
    <xf numFmtId="3" fontId="8" fillId="4" borderId="4" xfId="1" applyNumberFormat="1" applyFont="1" applyFill="1" applyBorder="1" applyAlignment="1">
      <alignment horizontal="center" vertical="center" wrapText="1"/>
    </xf>
    <xf numFmtId="3" fontId="8" fillId="5" borderId="4" xfId="1" applyNumberFormat="1" applyFont="1" applyFill="1" applyBorder="1" applyAlignment="1">
      <alignment horizontal="center" vertical="center" wrapText="1"/>
    </xf>
    <xf numFmtId="3" fontId="8" fillId="6" borderId="4" xfId="1" applyNumberFormat="1" applyFont="1" applyFill="1" applyBorder="1" applyAlignment="1">
      <alignment horizontal="center" vertical="center" wrapText="1"/>
    </xf>
    <xf numFmtId="3" fontId="8" fillId="7" borderId="4" xfId="1" applyNumberFormat="1" applyFont="1" applyFill="1" applyBorder="1" applyAlignment="1">
      <alignment horizontal="center" vertical="center" wrapText="1"/>
    </xf>
    <xf numFmtId="3" fontId="8" fillId="8" borderId="4" xfId="1" applyNumberFormat="1" applyFont="1" applyFill="1" applyBorder="1" applyAlignment="1">
      <alignment horizontal="center" vertical="center" wrapText="1"/>
    </xf>
    <xf numFmtId="3" fontId="8" fillId="9" borderId="4" xfId="1" applyNumberFormat="1" applyFont="1" applyFill="1" applyBorder="1" applyAlignment="1">
      <alignment horizontal="center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3" fontId="8" fillId="10" borderId="4" xfId="1" applyNumberFormat="1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/>
    </xf>
    <xf numFmtId="0" fontId="7" fillId="3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64" fontId="7" fillId="10" borderId="4" xfId="0" applyNumberFormat="1" applyFont="1" applyFill="1" applyBorder="1" applyAlignment="1">
      <alignment horizontal="center" vertical="center" wrapText="1"/>
    </xf>
    <xf numFmtId="17" fontId="7" fillId="11" borderId="4" xfId="0" applyNumberFormat="1" applyFont="1" applyFill="1" applyBorder="1"/>
    <xf numFmtId="0" fontId="7" fillId="10" borderId="4" xfId="0" applyFont="1" applyFill="1" applyBorder="1" applyAlignment="1">
      <alignment horizontal="center" vertical="center" wrapText="1"/>
    </xf>
    <xf numFmtId="165" fontId="8" fillId="11" borderId="19" xfId="0" applyNumberFormat="1" applyFont="1" applyFill="1" applyBorder="1" applyAlignment="1">
      <alignment horizontal="center"/>
    </xf>
    <xf numFmtId="165" fontId="7" fillId="11" borderId="20" xfId="0" applyNumberFormat="1" applyFont="1" applyFill="1" applyBorder="1"/>
    <xf numFmtId="165" fontId="7" fillId="11" borderId="23" xfId="0" applyNumberFormat="1" applyFont="1" applyFill="1" applyBorder="1"/>
    <xf numFmtId="0" fontId="9" fillId="11" borderId="0" xfId="0" applyFont="1" applyFill="1"/>
    <xf numFmtId="0" fontId="7" fillId="11" borderId="4" xfId="0" applyFont="1" applyFill="1" applyBorder="1" applyAlignment="1">
      <alignment horizontal="left"/>
    </xf>
    <xf numFmtId="0" fontId="6" fillId="11" borderId="4" xfId="0" applyFont="1" applyFill="1" applyBorder="1" applyAlignment="1">
      <alignment horizontal="left"/>
    </xf>
    <xf numFmtId="0" fontId="7" fillId="11" borderId="0" xfId="0" applyFont="1" applyFill="1"/>
    <xf numFmtId="0" fontId="8" fillId="11" borderId="11" xfId="0" applyFont="1" applyFill="1" applyBorder="1" applyAlignment="1">
      <alignment horizontal="left"/>
    </xf>
    <xf numFmtId="0" fontId="6" fillId="11" borderId="24" xfId="0" applyFont="1" applyFill="1" applyBorder="1" applyAlignment="1">
      <alignment horizontal="left"/>
    </xf>
    <xf numFmtId="1" fontId="8" fillId="5" borderId="16" xfId="0" applyNumberFormat="1" applyFont="1" applyFill="1" applyBorder="1" applyAlignment="1">
      <alignment horizontal="left"/>
    </xf>
    <xf numFmtId="1" fontId="8" fillId="2" borderId="17" xfId="0" applyNumberFormat="1" applyFont="1" applyFill="1" applyBorder="1" applyAlignment="1">
      <alignment horizontal="left"/>
    </xf>
    <xf numFmtId="1" fontId="8" fillId="2" borderId="18" xfId="0" applyNumberFormat="1" applyFont="1" applyFill="1" applyBorder="1" applyAlignment="1">
      <alignment horizontal="left"/>
    </xf>
    <xf numFmtId="0" fontId="8" fillId="11" borderId="19" xfId="0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7" fillId="11" borderId="20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1" fontId="7" fillId="11" borderId="20" xfId="0" applyNumberFormat="1" applyFont="1" applyFill="1" applyBorder="1" applyAlignment="1">
      <alignment horizontal="left"/>
    </xf>
    <xf numFmtId="1" fontId="7" fillId="3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1" fontId="7" fillId="13" borderId="0" xfId="0" applyNumberFormat="1" applyFont="1" applyFill="1" applyBorder="1" applyAlignment="1">
      <alignment horizontal="left"/>
    </xf>
    <xf numFmtId="1" fontId="7" fillId="14" borderId="0" xfId="0" applyNumberFormat="1" applyFont="1" applyFill="1" applyBorder="1" applyAlignment="1">
      <alignment horizontal="left"/>
    </xf>
    <xf numFmtId="2" fontId="7" fillId="16" borderId="0" xfId="0" applyNumberFormat="1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8" fillId="11" borderId="7" xfId="0" applyFont="1" applyFill="1" applyBorder="1" applyAlignment="1">
      <alignment horizontal="center" wrapText="1"/>
    </xf>
    <xf numFmtId="0" fontId="8" fillId="11" borderId="8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" fontId="8" fillId="3" borderId="11" xfId="1" applyNumberFormat="1" applyFont="1" applyFill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left" vertical="center" wrapText="1"/>
    </xf>
    <xf numFmtId="1" fontId="12" fillId="2" borderId="2" xfId="3" applyNumberFormat="1" applyFont="1" applyFill="1" applyBorder="1" applyAlignment="1">
      <alignment horizontal="left" vertical="center" wrapText="1"/>
    </xf>
    <xf numFmtId="1" fontId="12" fillId="2" borderId="3" xfId="3" applyNumberFormat="1" applyFont="1" applyFill="1" applyBorder="1" applyAlignment="1">
      <alignment horizontal="left" vertical="center" wrapText="1"/>
    </xf>
    <xf numFmtId="165" fontId="8" fillId="3" borderId="4" xfId="1" applyNumberFormat="1" applyFont="1" applyFill="1" applyBorder="1" applyAlignment="1">
      <alignment vertical="center" wrapText="1"/>
    </xf>
    <xf numFmtId="1" fontId="8" fillId="3" borderId="16" xfId="1" applyNumberFormat="1" applyFont="1" applyFill="1" applyBorder="1" applyAlignment="1">
      <alignment horizontal="center" vertical="center" wrapText="1"/>
    </xf>
    <xf numFmtId="1" fontId="8" fillId="3" borderId="17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5 2 2 3" xfId="4" xr:uid="{AA3D699F-AF0D-4AC3-B024-189287BD2360}"/>
    <cellStyle name="Comma 6" xfId="5" xr:uid="{4A1E631E-E1FF-4ABB-ACB9-741B97FEBAE1}"/>
    <cellStyle name="Hyperlink" xfId="2" builtinId="8"/>
    <cellStyle name="Normal" xfId="0" builtinId="0"/>
    <cellStyle name="Normal 5 2 2" xfId="3" xr:uid="{776D80DF-1F50-44C6-9B13-5CB535E05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A6B2-E159-4491-8B54-F59D07FC249B}">
  <dimension ref="A1:U12"/>
  <sheetViews>
    <sheetView topLeftCell="C1" workbookViewId="0">
      <selection activeCell="H18" sqref="H18"/>
    </sheetView>
  </sheetViews>
  <sheetFormatPr defaultRowHeight="10.5" x14ac:dyDescent="0.25"/>
  <cols>
    <col min="1" max="20" width="8.7265625" style="8"/>
    <col min="21" max="21" width="8.7265625" style="129"/>
    <col min="22" max="16384" width="8.7265625" style="8"/>
  </cols>
  <sheetData>
    <row r="1" spans="1:21" ht="11.5" thickBot="1" x14ac:dyDescent="0.35">
      <c r="A1" s="171" t="s">
        <v>0</v>
      </c>
      <c r="B1" s="172"/>
      <c r="C1" s="172"/>
      <c r="D1" s="172"/>
      <c r="E1" s="172"/>
      <c r="F1" s="173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132"/>
    </row>
    <row r="2" spans="1:21" ht="11" x14ac:dyDescent="0.3">
      <c r="A2" s="98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132"/>
    </row>
    <row r="3" spans="1:21" ht="11" x14ac:dyDescent="0.25">
      <c r="A3" s="159" t="s">
        <v>2</v>
      </c>
      <c r="B3" s="159" t="s">
        <v>3</v>
      </c>
      <c r="C3" s="151" t="s">
        <v>4</v>
      </c>
      <c r="D3" s="152"/>
      <c r="E3" s="174" t="s">
        <v>5</v>
      </c>
      <c r="F3" s="175"/>
      <c r="G3" s="154" t="s">
        <v>6</v>
      </c>
      <c r="H3" s="155"/>
      <c r="I3" s="161" t="s">
        <v>7</v>
      </c>
      <c r="J3" s="162"/>
      <c r="K3" s="163" t="s">
        <v>8</v>
      </c>
      <c r="L3" s="164"/>
      <c r="M3" s="165" t="s">
        <v>9</v>
      </c>
      <c r="N3" s="166"/>
      <c r="O3" s="167" t="s">
        <v>10</v>
      </c>
      <c r="P3" s="168"/>
      <c r="Q3" s="167" t="s">
        <v>11</v>
      </c>
      <c r="R3" s="168"/>
      <c r="S3" s="169" t="s">
        <v>12</v>
      </c>
      <c r="T3" s="170"/>
      <c r="U3" s="149" t="s">
        <v>13</v>
      </c>
    </row>
    <row r="4" spans="1:21" ht="11" x14ac:dyDescent="0.25">
      <c r="A4" s="159"/>
      <c r="B4" s="159"/>
      <c r="C4" s="151" t="s">
        <v>14</v>
      </c>
      <c r="D4" s="152"/>
      <c r="E4" s="153" t="s">
        <v>15</v>
      </c>
      <c r="F4" s="153"/>
      <c r="G4" s="154" t="s">
        <v>16</v>
      </c>
      <c r="H4" s="155"/>
      <c r="I4" s="156" t="s">
        <v>16</v>
      </c>
      <c r="J4" s="156"/>
      <c r="K4" s="157" t="s">
        <v>16</v>
      </c>
      <c r="L4" s="157"/>
      <c r="M4" s="158" t="s">
        <v>17</v>
      </c>
      <c r="N4" s="158"/>
      <c r="O4" s="159" t="s">
        <v>16</v>
      </c>
      <c r="P4" s="159"/>
      <c r="Q4" s="159" t="s">
        <v>18</v>
      </c>
      <c r="R4" s="159"/>
      <c r="S4" s="160" t="s">
        <v>19</v>
      </c>
      <c r="T4" s="160"/>
      <c r="U4" s="150"/>
    </row>
    <row r="5" spans="1:21" ht="11" x14ac:dyDescent="0.3">
      <c r="A5" s="159"/>
      <c r="B5" s="159"/>
      <c r="C5" s="99" t="s">
        <v>20</v>
      </c>
      <c r="D5" s="99" t="s">
        <v>21</v>
      </c>
      <c r="E5" s="100" t="s">
        <v>20</v>
      </c>
      <c r="F5" s="100" t="s">
        <v>21</v>
      </c>
      <c r="G5" s="101" t="s">
        <v>20</v>
      </c>
      <c r="H5" s="101" t="s">
        <v>21</v>
      </c>
      <c r="I5" s="102" t="s">
        <v>20</v>
      </c>
      <c r="J5" s="102" t="s">
        <v>21</v>
      </c>
      <c r="K5" s="103" t="s">
        <v>20</v>
      </c>
      <c r="L5" s="103" t="s">
        <v>21</v>
      </c>
      <c r="M5" s="104" t="s">
        <v>20</v>
      </c>
      <c r="N5" s="104" t="s">
        <v>21</v>
      </c>
      <c r="O5" s="105" t="s">
        <v>20</v>
      </c>
      <c r="P5" s="105" t="s">
        <v>21</v>
      </c>
      <c r="Q5" s="105" t="s">
        <v>20</v>
      </c>
      <c r="R5" s="105" t="s">
        <v>21</v>
      </c>
      <c r="S5" s="106" t="s">
        <v>20</v>
      </c>
      <c r="T5" s="106" t="s">
        <v>21</v>
      </c>
      <c r="U5" s="107"/>
    </row>
    <row r="6" spans="1:21" ht="22" x14ac:dyDescent="0.3">
      <c r="A6" s="108" t="s">
        <v>22</v>
      </c>
      <c r="B6" s="108" t="s">
        <v>23</v>
      </c>
      <c r="C6" s="109">
        <v>380</v>
      </c>
      <c r="D6" s="110">
        <v>287.53026634382547</v>
      </c>
      <c r="E6" s="111">
        <v>380</v>
      </c>
      <c r="F6" s="112">
        <v>287.53026634382547</v>
      </c>
      <c r="G6" s="113">
        <v>380</v>
      </c>
      <c r="H6" s="114">
        <v>287.53026634382547</v>
      </c>
      <c r="I6" s="115">
        <v>3000</v>
      </c>
      <c r="J6" s="116">
        <v>2269.9757869249383</v>
      </c>
      <c r="K6" s="117">
        <v>39195</v>
      </c>
      <c r="L6" s="118">
        <v>29657.233656174318</v>
      </c>
      <c r="M6" s="119">
        <v>300</v>
      </c>
      <c r="N6" s="120">
        <v>226.99757869249382</v>
      </c>
      <c r="O6" s="121">
        <v>0</v>
      </c>
      <c r="P6" s="122">
        <v>0</v>
      </c>
      <c r="Q6" s="121">
        <v>0</v>
      </c>
      <c r="R6" s="122">
        <v>0</v>
      </c>
      <c r="S6" s="123">
        <v>0.66981676413255398</v>
      </c>
      <c r="T6" s="123">
        <f>S6*0.7566</f>
        <v>0.5067833637426904</v>
      </c>
      <c r="U6" s="124">
        <v>45901</v>
      </c>
    </row>
    <row r="7" spans="1:21" ht="33" x14ac:dyDescent="0.3">
      <c r="A7" s="108" t="s">
        <v>24</v>
      </c>
      <c r="B7" s="108" t="s">
        <v>25</v>
      </c>
      <c r="C7" s="109">
        <v>380</v>
      </c>
      <c r="D7" s="110">
        <v>287.53026634382547</v>
      </c>
      <c r="E7" s="111">
        <v>380</v>
      </c>
      <c r="F7" s="112">
        <v>287.53026634382547</v>
      </c>
      <c r="G7" s="113">
        <v>380</v>
      </c>
      <c r="H7" s="114">
        <v>287.53026634382547</v>
      </c>
      <c r="I7" s="115">
        <v>17700</v>
      </c>
      <c r="J7" s="116">
        <v>13392.857142857136</v>
      </c>
      <c r="K7" s="117">
        <v>39195</v>
      </c>
      <c r="L7" s="118">
        <v>29657.233656174318</v>
      </c>
      <c r="M7" s="119">
        <v>300</v>
      </c>
      <c r="N7" s="120">
        <v>226.99757869249382</v>
      </c>
      <c r="O7" s="121">
        <v>0</v>
      </c>
      <c r="P7" s="122">
        <v>0</v>
      </c>
      <c r="Q7" s="121">
        <v>0</v>
      </c>
      <c r="R7" s="122">
        <v>0</v>
      </c>
      <c r="S7" s="123">
        <v>0.33624801559454198</v>
      </c>
      <c r="T7" s="123">
        <f>S7*0.7566</f>
        <v>0.25440524859883046</v>
      </c>
      <c r="U7" s="124">
        <v>45901</v>
      </c>
    </row>
    <row r="8" spans="1:21" ht="33" x14ac:dyDescent="0.3">
      <c r="A8" s="108" t="s">
        <v>26</v>
      </c>
      <c r="B8" s="108" t="s">
        <v>27</v>
      </c>
      <c r="C8" s="109">
        <v>380</v>
      </c>
      <c r="D8" s="110">
        <v>287.53026634382547</v>
      </c>
      <c r="E8" s="111">
        <v>380</v>
      </c>
      <c r="F8" s="112">
        <v>287.53026634382547</v>
      </c>
      <c r="G8" s="113">
        <v>380</v>
      </c>
      <c r="H8" s="114">
        <v>287.53026634382547</v>
      </c>
      <c r="I8" s="115">
        <v>3000</v>
      </c>
      <c r="J8" s="116">
        <v>2269.9757869249383</v>
      </c>
      <c r="K8" s="117">
        <v>39195</v>
      </c>
      <c r="L8" s="118">
        <v>29657.233656174318</v>
      </c>
      <c r="M8" s="119">
        <v>300</v>
      </c>
      <c r="N8" s="120">
        <v>226.99757869249382</v>
      </c>
      <c r="O8" s="121">
        <v>0</v>
      </c>
      <c r="P8" s="122">
        <v>0</v>
      </c>
      <c r="Q8" s="121">
        <v>0</v>
      </c>
      <c r="R8" s="122">
        <v>0</v>
      </c>
      <c r="S8" s="123">
        <v>0.33624801559454198</v>
      </c>
      <c r="T8" s="123">
        <f>S8*0.7566</f>
        <v>0.25440524859883046</v>
      </c>
      <c r="U8" s="124">
        <v>45901</v>
      </c>
    </row>
    <row r="9" spans="1:21" ht="22" x14ac:dyDescent="0.3">
      <c r="A9" s="108" t="s">
        <v>28</v>
      </c>
      <c r="B9" s="108" t="s">
        <v>29</v>
      </c>
      <c r="C9" s="109">
        <v>380</v>
      </c>
      <c r="D9" s="110">
        <v>287.53026634382547</v>
      </c>
      <c r="E9" s="111">
        <v>380</v>
      </c>
      <c r="F9" s="112">
        <v>287.53026634382547</v>
      </c>
      <c r="G9" s="113">
        <v>380</v>
      </c>
      <c r="H9" s="114">
        <v>287.53026634382547</v>
      </c>
      <c r="I9" s="115">
        <v>3000</v>
      </c>
      <c r="J9" s="116">
        <v>2269.9757869249383</v>
      </c>
      <c r="K9" s="117">
        <v>39195</v>
      </c>
      <c r="L9" s="118">
        <v>29657.233656174318</v>
      </c>
      <c r="M9" s="119">
        <v>300</v>
      </c>
      <c r="N9" s="120">
        <v>226.99757869249382</v>
      </c>
      <c r="O9" s="121">
        <v>0</v>
      </c>
      <c r="P9" s="122">
        <v>0</v>
      </c>
      <c r="Q9" s="121">
        <v>0</v>
      </c>
      <c r="R9" s="122">
        <v>0</v>
      </c>
      <c r="S9" s="125">
        <v>0.42199999999999999</v>
      </c>
      <c r="T9" s="123">
        <f>S9*0.7566</f>
        <v>0.31928519999999999</v>
      </c>
      <c r="U9" s="124">
        <v>45901</v>
      </c>
    </row>
    <row r="10" spans="1:21" ht="22" x14ac:dyDescent="0.3">
      <c r="A10" s="108" t="s">
        <v>30</v>
      </c>
      <c r="B10" s="108" t="s">
        <v>23</v>
      </c>
      <c r="C10" s="109">
        <v>380</v>
      </c>
      <c r="D10" s="110">
        <v>287.53026634382547</v>
      </c>
      <c r="E10" s="111">
        <v>380</v>
      </c>
      <c r="F10" s="112">
        <v>287.53026634382547</v>
      </c>
      <c r="G10" s="113">
        <v>380</v>
      </c>
      <c r="H10" s="114">
        <v>287.53026634382547</v>
      </c>
      <c r="I10" s="115">
        <v>18000</v>
      </c>
      <c r="J10" s="116">
        <v>13619.854721549629</v>
      </c>
      <c r="K10" s="117">
        <v>39195</v>
      </c>
      <c r="L10" s="118">
        <v>29657.233656174318</v>
      </c>
      <c r="M10" s="119">
        <v>300</v>
      </c>
      <c r="N10" s="120">
        <v>226.99757869249382</v>
      </c>
      <c r="O10" s="121">
        <v>0</v>
      </c>
      <c r="P10" s="122">
        <v>0</v>
      </c>
      <c r="Q10" s="121">
        <v>0</v>
      </c>
      <c r="R10" s="122">
        <v>0</v>
      </c>
      <c r="S10" s="125" t="s">
        <v>31</v>
      </c>
      <c r="T10" s="125" t="s">
        <v>31</v>
      </c>
      <c r="U10" s="124">
        <v>45901</v>
      </c>
    </row>
    <row r="11" spans="1:21" ht="22" x14ac:dyDescent="0.3">
      <c r="A11" s="108" t="s">
        <v>32</v>
      </c>
      <c r="B11" s="108" t="s">
        <v>27</v>
      </c>
      <c r="C11" s="109">
        <v>380</v>
      </c>
      <c r="D11" s="110">
        <v>287.53026634382547</v>
      </c>
      <c r="E11" s="111">
        <v>380</v>
      </c>
      <c r="F11" s="112">
        <v>287.53026634382547</v>
      </c>
      <c r="G11" s="113">
        <v>380</v>
      </c>
      <c r="H11" s="114">
        <v>287.53026634382547</v>
      </c>
      <c r="I11" s="115">
        <v>6000</v>
      </c>
      <c r="J11" s="116">
        <v>4539.9515738498767</v>
      </c>
      <c r="K11" s="117">
        <v>49000</v>
      </c>
      <c r="L11" s="118">
        <v>37076.271186440659</v>
      </c>
      <c r="M11" s="119">
        <v>300</v>
      </c>
      <c r="N11" s="120">
        <v>226.99757869249382</v>
      </c>
      <c r="O11" s="121">
        <v>0</v>
      </c>
      <c r="P11" s="122">
        <v>0</v>
      </c>
      <c r="Q11" s="121">
        <v>0</v>
      </c>
      <c r="R11" s="122">
        <v>0</v>
      </c>
      <c r="S11" s="125" t="s">
        <v>33</v>
      </c>
      <c r="T11" s="125" t="s">
        <v>33</v>
      </c>
      <c r="U11" s="124">
        <v>45901</v>
      </c>
    </row>
    <row r="12" spans="1:21" ht="33" x14ac:dyDescent="0.3">
      <c r="A12" s="108" t="s">
        <v>34</v>
      </c>
      <c r="B12" s="108" t="s">
        <v>25</v>
      </c>
      <c r="C12" s="109">
        <v>380</v>
      </c>
      <c r="D12" s="110">
        <v>287.53026634382547</v>
      </c>
      <c r="E12" s="111">
        <v>380</v>
      </c>
      <c r="F12" s="112">
        <v>287.53026634382547</v>
      </c>
      <c r="G12" s="113">
        <v>380</v>
      </c>
      <c r="H12" s="114">
        <v>287.53026634382547</v>
      </c>
      <c r="I12" s="115">
        <v>17700</v>
      </c>
      <c r="J12" s="116">
        <v>13392.857142857136</v>
      </c>
      <c r="K12" s="117">
        <v>39195</v>
      </c>
      <c r="L12" s="118">
        <v>29657.233656174318</v>
      </c>
      <c r="M12" s="119">
        <v>300</v>
      </c>
      <c r="N12" s="120">
        <v>226.99757869249382</v>
      </c>
      <c r="O12" s="121">
        <v>0</v>
      </c>
      <c r="P12" s="122">
        <v>0</v>
      </c>
      <c r="Q12" s="121">
        <v>0</v>
      </c>
      <c r="R12" s="122">
        <v>0</v>
      </c>
      <c r="S12" s="125" t="s">
        <v>33</v>
      </c>
      <c r="T12" s="125" t="s">
        <v>33</v>
      </c>
      <c r="U12" s="124">
        <v>45901</v>
      </c>
    </row>
  </sheetData>
  <mergeCells count="22">
    <mergeCell ref="G3:H3"/>
    <mergeCell ref="A1:F1"/>
    <mergeCell ref="A3:A5"/>
    <mergeCell ref="B3:B5"/>
    <mergeCell ref="C3:D3"/>
    <mergeCell ref="E3:F3"/>
    <mergeCell ref="U3:U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I3:J3"/>
    <mergeCell ref="K3:L3"/>
    <mergeCell ref="M3:N3"/>
    <mergeCell ref="O3:P3"/>
    <mergeCell ref="Q3:R3"/>
    <mergeCell ref="S3:T3"/>
  </mergeCells>
  <hyperlinks>
    <hyperlink ref="A2" location="Home!A1" display=" &lt;&lt; BACK &gt;&gt;" xr:uid="{60AD5799-B0D9-4219-9A99-D60D1A5313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FC97-0465-4A6F-B7DB-572062615270}">
  <dimension ref="A1:P21"/>
  <sheetViews>
    <sheetView workbookViewId="0">
      <selection activeCell="G26" sqref="G26"/>
    </sheetView>
  </sheetViews>
  <sheetFormatPr defaultColWidth="8.7265625" defaultRowHeight="13.5" x14ac:dyDescent="0.35"/>
  <cols>
    <col min="1" max="1" width="18.453125" style="1" bestFit="1" customWidth="1"/>
    <col min="2" max="2" width="8.81640625" style="1" bestFit="1" customWidth="1"/>
    <col min="3" max="3" width="9.81640625" style="1" bestFit="1" customWidth="1"/>
    <col min="4" max="4" width="8.81640625" style="1" bestFit="1" customWidth="1"/>
    <col min="5" max="5" width="9.81640625" style="1" bestFit="1" customWidth="1"/>
    <col min="6" max="6" width="8.81640625" style="1" bestFit="1" customWidth="1"/>
    <col min="7" max="7" width="9.81640625" style="1" bestFit="1" customWidth="1"/>
    <col min="8" max="8" width="8.81640625" style="1" bestFit="1" customWidth="1"/>
    <col min="9" max="9" width="9.81640625" style="1" bestFit="1" customWidth="1"/>
    <col min="10" max="10" width="8.81640625" style="1" bestFit="1" customWidth="1"/>
    <col min="11" max="11" width="9.81640625" style="1" bestFit="1" customWidth="1"/>
    <col min="12" max="12" width="8.81640625" style="1" bestFit="1" customWidth="1"/>
    <col min="13" max="13" width="9.81640625" style="1" bestFit="1" customWidth="1"/>
    <col min="14" max="14" width="3" style="1" hidden="1" customWidth="1"/>
    <col min="15" max="15" width="17.90625" style="131" bestFit="1" customWidth="1"/>
    <col min="16" max="16384" width="8.7265625" style="1"/>
  </cols>
  <sheetData>
    <row r="1" spans="1:16" ht="13" thickBot="1" x14ac:dyDescent="0.4">
      <c r="A1" s="177" t="s">
        <v>35</v>
      </c>
      <c r="B1" s="178"/>
      <c r="C1" s="178"/>
      <c r="D1" s="178"/>
      <c r="E1" s="178"/>
      <c r="F1" s="179"/>
      <c r="G1" s="74"/>
      <c r="H1" s="74"/>
      <c r="I1" s="74"/>
      <c r="J1" s="74"/>
      <c r="K1" s="74"/>
      <c r="L1" s="74"/>
      <c r="M1" s="74"/>
      <c r="N1" s="74"/>
      <c r="O1" s="130"/>
      <c r="P1" s="75"/>
    </row>
    <row r="2" spans="1:16" ht="12.5" x14ac:dyDescent="0.3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30"/>
      <c r="P2" s="75"/>
    </row>
    <row r="3" spans="1:16" ht="13" thickBot="1" x14ac:dyDescent="0.4">
      <c r="A3" s="78"/>
      <c r="B3" s="176" t="s">
        <v>15</v>
      </c>
      <c r="C3" s="176"/>
      <c r="D3" s="176" t="s">
        <v>14</v>
      </c>
      <c r="E3" s="176"/>
      <c r="F3" s="176" t="s">
        <v>36</v>
      </c>
      <c r="G3" s="176"/>
      <c r="H3" s="176" t="s">
        <v>37</v>
      </c>
      <c r="I3" s="176"/>
      <c r="J3" s="176" t="s">
        <v>38</v>
      </c>
      <c r="K3" s="176"/>
      <c r="L3" s="176" t="s">
        <v>39</v>
      </c>
      <c r="M3" s="176"/>
      <c r="N3" s="79"/>
      <c r="O3" s="133" t="s">
        <v>13</v>
      </c>
      <c r="P3" s="75"/>
    </row>
    <row r="4" spans="1:16" s="2" customFormat="1" ht="12.5" x14ac:dyDescent="0.35">
      <c r="A4" s="135" t="s">
        <v>3</v>
      </c>
      <c r="B4" s="136" t="s">
        <v>20</v>
      </c>
      <c r="C4" s="136" t="s">
        <v>21</v>
      </c>
      <c r="D4" s="136" t="s">
        <v>20</v>
      </c>
      <c r="E4" s="136" t="s">
        <v>21</v>
      </c>
      <c r="F4" s="136" t="s">
        <v>20</v>
      </c>
      <c r="G4" s="136" t="s">
        <v>21</v>
      </c>
      <c r="H4" s="136" t="s">
        <v>20</v>
      </c>
      <c r="I4" s="136" t="s">
        <v>21</v>
      </c>
      <c r="J4" s="136" t="s">
        <v>20</v>
      </c>
      <c r="K4" s="136" t="s">
        <v>21</v>
      </c>
      <c r="L4" s="136" t="s">
        <v>20</v>
      </c>
      <c r="M4" s="136" t="s">
        <v>21</v>
      </c>
      <c r="N4" s="137"/>
      <c r="O4" s="138"/>
      <c r="P4" s="80"/>
    </row>
    <row r="5" spans="1:16" ht="12.5" x14ac:dyDescent="0.35">
      <c r="A5" s="81" t="s">
        <v>40</v>
      </c>
      <c r="B5" s="82">
        <v>2380</v>
      </c>
      <c r="C5" s="82">
        <v>1800.8474576271185</v>
      </c>
      <c r="D5" s="83">
        <v>380</v>
      </c>
      <c r="E5" s="83">
        <v>287.5302663438257</v>
      </c>
      <c r="F5" s="84">
        <v>3300.4316799999997</v>
      </c>
      <c r="G5" s="84">
        <v>287.5302663438257</v>
      </c>
      <c r="H5" s="85">
        <v>830</v>
      </c>
      <c r="I5" s="85">
        <v>2497.2999999999993</v>
      </c>
      <c r="J5" s="86">
        <v>90</v>
      </c>
      <c r="K5" s="86">
        <v>68.099273607748174</v>
      </c>
      <c r="L5" s="87">
        <v>0.341796875</v>
      </c>
      <c r="M5" s="87">
        <v>0.2586235434322034</v>
      </c>
      <c r="N5" s="139"/>
      <c r="O5" s="140">
        <v>2025</v>
      </c>
      <c r="P5" s="75"/>
    </row>
    <row r="6" spans="1:16" ht="12.5" x14ac:dyDescent="0.35">
      <c r="A6" s="141" t="s">
        <v>41</v>
      </c>
      <c r="B6" s="82">
        <v>1155</v>
      </c>
      <c r="C6" s="82">
        <v>873.9406779661017</v>
      </c>
      <c r="D6" s="83">
        <v>200</v>
      </c>
      <c r="E6" s="83">
        <v>151.3317191283293</v>
      </c>
      <c r="F6" s="84">
        <v>3305</v>
      </c>
      <c r="G6" s="84">
        <v>2500.7566585956415</v>
      </c>
      <c r="H6" s="85">
        <v>2560</v>
      </c>
      <c r="I6" s="85">
        <v>1937.046004842615</v>
      </c>
      <c r="J6" s="86">
        <v>90</v>
      </c>
      <c r="K6" s="86">
        <v>68.099273607748174</v>
      </c>
      <c r="L6" s="87">
        <v>0.19500000000000001</v>
      </c>
      <c r="M6" s="87">
        <v>0.14778488196125908</v>
      </c>
      <c r="N6" s="139"/>
      <c r="O6" s="142" t="s">
        <v>42</v>
      </c>
      <c r="P6" s="75"/>
    </row>
    <row r="7" spans="1:16" s="3" customFormat="1" ht="12.5" x14ac:dyDescent="0.35">
      <c r="A7" s="81" t="s">
        <v>43</v>
      </c>
      <c r="B7" s="82">
        <v>1485</v>
      </c>
      <c r="C7" s="82">
        <v>1123.6380145278451</v>
      </c>
      <c r="D7" s="83">
        <v>200</v>
      </c>
      <c r="E7" s="83">
        <v>151.3317191283293</v>
      </c>
      <c r="F7" s="84">
        <v>3305</v>
      </c>
      <c r="G7" s="84">
        <v>2500.7566585956415</v>
      </c>
      <c r="H7" s="85">
        <v>2370</v>
      </c>
      <c r="I7" s="85">
        <v>1793.2808716707023</v>
      </c>
      <c r="J7" s="86">
        <v>90</v>
      </c>
      <c r="K7" s="86">
        <v>68.099273607748174</v>
      </c>
      <c r="L7" s="87">
        <v>0.19500000000000001</v>
      </c>
      <c r="M7" s="87">
        <v>0.14778488196125908</v>
      </c>
      <c r="N7" s="143"/>
      <c r="O7" s="142" t="s">
        <v>42</v>
      </c>
      <c r="P7" s="88"/>
    </row>
    <row r="8" spans="1:16" ht="12.5" x14ac:dyDescent="0.35">
      <c r="A8" s="81" t="s">
        <v>44</v>
      </c>
      <c r="B8" s="82">
        <v>2380</v>
      </c>
      <c r="C8" s="82">
        <v>1800.8474576271185</v>
      </c>
      <c r="D8" s="83">
        <v>380</v>
      </c>
      <c r="E8" s="83">
        <v>287.5302663438257</v>
      </c>
      <c r="F8" s="84">
        <v>3300.4316799999997</v>
      </c>
      <c r="G8" s="84">
        <v>287.5302663438257</v>
      </c>
      <c r="H8" s="85">
        <v>1130</v>
      </c>
      <c r="I8" s="85">
        <v>855.02421307505995</v>
      </c>
      <c r="J8" s="86">
        <v>90</v>
      </c>
      <c r="K8" s="86">
        <v>68.099273607748174</v>
      </c>
      <c r="L8" s="87">
        <v>3.41796875E-3</v>
      </c>
      <c r="M8" s="87">
        <v>0.2586235434322034</v>
      </c>
      <c r="N8" s="139"/>
      <c r="O8" s="140">
        <v>2025</v>
      </c>
      <c r="P8" s="75"/>
    </row>
    <row r="9" spans="1:16" ht="12.5" x14ac:dyDescent="0.35">
      <c r="A9" s="81" t="s">
        <v>45</v>
      </c>
      <c r="B9" s="82">
        <v>1155</v>
      </c>
      <c r="C9" s="82">
        <v>873.9406779661017</v>
      </c>
      <c r="D9" s="83">
        <v>200</v>
      </c>
      <c r="E9" s="83">
        <v>151.3317191283293</v>
      </c>
      <c r="F9" s="84">
        <v>3100</v>
      </c>
      <c r="G9" s="84">
        <v>2500.7566585956415</v>
      </c>
      <c r="H9" s="85">
        <v>1100</v>
      </c>
      <c r="I9" s="85">
        <v>1010.1392251815979</v>
      </c>
      <c r="J9" s="86">
        <v>90</v>
      </c>
      <c r="K9" s="86">
        <v>68.099273607748174</v>
      </c>
      <c r="L9" s="87">
        <v>0.19500000000000001</v>
      </c>
      <c r="M9" s="87">
        <v>0.14778488196125908</v>
      </c>
      <c r="N9" s="139"/>
      <c r="O9" s="140">
        <v>2025</v>
      </c>
      <c r="P9" s="75"/>
    </row>
    <row r="10" spans="1:16" ht="12.5" x14ac:dyDescent="0.35">
      <c r="A10" s="81" t="s">
        <v>46</v>
      </c>
      <c r="B10" s="82">
        <v>2800</v>
      </c>
      <c r="C10" s="82">
        <v>2118.6440677966098</v>
      </c>
      <c r="D10" s="83">
        <v>860</v>
      </c>
      <c r="E10" s="83">
        <v>651</v>
      </c>
      <c r="F10" s="84">
        <v>3300.4316799999997</v>
      </c>
      <c r="G10" s="84">
        <v>650.72639225181592</v>
      </c>
      <c r="H10" s="85">
        <v>1130</v>
      </c>
      <c r="I10" s="85">
        <v>855.02421307505995</v>
      </c>
      <c r="J10" s="86">
        <v>90</v>
      </c>
      <c r="K10" s="86">
        <v>68.099273607748174</v>
      </c>
      <c r="L10" s="87">
        <v>3.41796875E-3</v>
      </c>
      <c r="M10" s="87">
        <v>0.2586235434322034</v>
      </c>
      <c r="N10" s="139"/>
      <c r="O10" s="140">
        <v>2025</v>
      </c>
      <c r="P10" s="75"/>
    </row>
    <row r="11" spans="1:16" ht="12.5" x14ac:dyDescent="0.35">
      <c r="A11" s="81" t="s">
        <v>47</v>
      </c>
      <c r="B11" s="82">
        <v>1650.2158399999998</v>
      </c>
      <c r="C11" s="82">
        <v>1248.6499999999996</v>
      </c>
      <c r="D11" s="83">
        <v>380</v>
      </c>
      <c r="E11" s="83">
        <v>287.5302663438257</v>
      </c>
      <c r="F11" s="84">
        <v>3300.4316799999997</v>
      </c>
      <c r="G11" s="84">
        <v>287.5302663438257</v>
      </c>
      <c r="H11" s="85">
        <v>1030</v>
      </c>
      <c r="I11" s="85">
        <v>779.35835351089531</v>
      </c>
      <c r="J11" s="86">
        <v>90</v>
      </c>
      <c r="K11" s="86">
        <v>68.099273607748174</v>
      </c>
      <c r="L11" s="87">
        <v>3.41796875E-3</v>
      </c>
      <c r="M11" s="87">
        <v>0.2586235434322034</v>
      </c>
      <c r="N11" s="139"/>
      <c r="O11" s="140">
        <v>2025</v>
      </c>
      <c r="P11" s="75"/>
    </row>
    <row r="12" spans="1:16" ht="12.5" x14ac:dyDescent="0.35">
      <c r="A12" s="81" t="s">
        <v>48</v>
      </c>
      <c r="B12" s="82">
        <v>730</v>
      </c>
      <c r="C12" s="144">
        <v>552.36077481840198</v>
      </c>
      <c r="D12" s="83">
        <v>200</v>
      </c>
      <c r="E12" s="83">
        <v>151.3317191283293</v>
      </c>
      <c r="F12" s="84">
        <v>3305</v>
      </c>
      <c r="G12" s="84">
        <v>2500.7566585956415</v>
      </c>
      <c r="H12" s="85">
        <v>790</v>
      </c>
      <c r="I12" s="85">
        <v>597.76029055690071</v>
      </c>
      <c r="J12" s="86">
        <v>90</v>
      </c>
      <c r="K12" s="86">
        <v>68.099273607748174</v>
      </c>
      <c r="L12" s="87">
        <v>0.19500000000000001</v>
      </c>
      <c r="M12" s="87">
        <v>0.14778488196125908</v>
      </c>
      <c r="N12" s="139"/>
      <c r="O12" s="140" t="s">
        <v>42</v>
      </c>
      <c r="P12" s="75"/>
    </row>
    <row r="13" spans="1:16" s="3" customFormat="1" ht="12.5" x14ac:dyDescent="0.35">
      <c r="A13" s="81" t="s">
        <v>49</v>
      </c>
      <c r="B13" s="82">
        <v>1390</v>
      </c>
      <c r="C13" s="82">
        <v>1051.7554479418886</v>
      </c>
      <c r="D13" s="83">
        <v>200</v>
      </c>
      <c r="E13" s="83">
        <v>287.5302663438257</v>
      </c>
      <c r="F13" s="84">
        <v>3305</v>
      </c>
      <c r="G13" s="84">
        <v>2500.7566585956415</v>
      </c>
      <c r="H13" s="85">
        <v>6605</v>
      </c>
      <c r="I13" s="85">
        <v>4997.730024213075</v>
      </c>
      <c r="J13" s="86">
        <v>90</v>
      </c>
      <c r="K13" s="86">
        <v>68.099273607748174</v>
      </c>
      <c r="L13" s="87">
        <v>0.19500000000000001</v>
      </c>
      <c r="M13" s="87">
        <v>0.14778488196125908</v>
      </c>
      <c r="N13" s="143"/>
      <c r="O13" s="140" t="s">
        <v>42</v>
      </c>
      <c r="P13" s="88"/>
    </row>
    <row r="14" spans="1:16" ht="12.5" x14ac:dyDescent="0.35">
      <c r="A14" s="81" t="s">
        <v>50</v>
      </c>
      <c r="B14" s="82">
        <v>1020</v>
      </c>
      <c r="C14" s="82">
        <v>771.79176755447941</v>
      </c>
      <c r="D14" s="83">
        <v>200</v>
      </c>
      <c r="E14" s="83">
        <v>151.3317191283293</v>
      </c>
      <c r="F14" s="84">
        <v>3305</v>
      </c>
      <c r="G14" s="84">
        <v>2500.7566585956415</v>
      </c>
      <c r="H14" s="85">
        <v>2085</v>
      </c>
      <c r="I14" s="85">
        <v>1577.6331719128329</v>
      </c>
      <c r="J14" s="86">
        <v>90</v>
      </c>
      <c r="K14" s="86">
        <v>68.099273607748174</v>
      </c>
      <c r="L14" s="87">
        <v>0.19500000000000001</v>
      </c>
      <c r="M14" s="87">
        <f>(N14/1024)*10</f>
        <v>0.14778488196125908</v>
      </c>
      <c r="N14" s="139">
        <v>15.13317191283293</v>
      </c>
      <c r="O14" s="140" t="s">
        <v>42</v>
      </c>
      <c r="P14" s="75"/>
    </row>
    <row r="15" spans="1:16" ht="12.5" x14ac:dyDescent="0.35">
      <c r="A15" s="81" t="s">
        <v>51</v>
      </c>
      <c r="B15" s="82">
        <v>1890</v>
      </c>
      <c r="C15" s="82">
        <v>1248.6499999999996</v>
      </c>
      <c r="D15" s="83">
        <v>200</v>
      </c>
      <c r="E15" s="83">
        <v>151.3317191283293</v>
      </c>
      <c r="F15" s="84">
        <v>3305</v>
      </c>
      <c r="G15" s="84">
        <v>287.5302663438257</v>
      </c>
      <c r="H15" s="85">
        <v>2740</v>
      </c>
      <c r="I15" s="85">
        <v>775.57506053268708</v>
      </c>
      <c r="J15" s="86">
        <v>90</v>
      </c>
      <c r="K15" s="86">
        <v>68.099273607748174</v>
      </c>
      <c r="L15" s="87">
        <v>0.19500000000000001</v>
      </c>
      <c r="M15" s="87">
        <v>0.14778488196125908</v>
      </c>
      <c r="N15" s="139"/>
      <c r="O15" s="140" t="s">
        <v>42</v>
      </c>
      <c r="P15" s="75"/>
    </row>
    <row r="16" spans="1:16" ht="12.5" x14ac:dyDescent="0.35">
      <c r="A16" s="81" t="s">
        <v>52</v>
      </c>
      <c r="B16" s="82">
        <v>730</v>
      </c>
      <c r="C16" s="82">
        <v>552.36077481840198</v>
      </c>
      <c r="D16" s="83">
        <v>200</v>
      </c>
      <c r="E16" s="83">
        <v>151.3317191283293</v>
      </c>
      <c r="F16" s="84">
        <v>3305</v>
      </c>
      <c r="G16" s="84">
        <v>2500.7566585956415</v>
      </c>
      <c r="H16" s="85">
        <v>1060</v>
      </c>
      <c r="I16" s="85">
        <v>802.05811138014531</v>
      </c>
      <c r="J16" s="86">
        <v>90</v>
      </c>
      <c r="K16" s="86">
        <v>68.099273607748174</v>
      </c>
      <c r="L16" s="87">
        <v>0.19500000000000001</v>
      </c>
      <c r="M16" s="87">
        <v>0.14778488196125908</v>
      </c>
      <c r="N16" s="139"/>
      <c r="O16" s="140" t="s">
        <v>42</v>
      </c>
      <c r="P16" s="75"/>
    </row>
    <row r="17" spans="1:16" ht="12.5" x14ac:dyDescent="0.35">
      <c r="A17" s="81" t="s">
        <v>53</v>
      </c>
      <c r="B17" s="82">
        <v>4850</v>
      </c>
      <c r="C17" s="82">
        <v>3707.6271186440672</v>
      </c>
      <c r="D17" s="83">
        <v>380</v>
      </c>
      <c r="E17" s="83">
        <v>287.5302663438257</v>
      </c>
      <c r="F17" s="84">
        <v>3400</v>
      </c>
      <c r="G17" s="84">
        <v>2572.6392251815978</v>
      </c>
      <c r="H17" s="85">
        <v>700</v>
      </c>
      <c r="I17" s="85">
        <v>529.66101694915221</v>
      </c>
      <c r="J17" s="86">
        <v>310</v>
      </c>
      <c r="K17" s="86">
        <v>287.5302663438257</v>
      </c>
      <c r="L17" s="87">
        <v>0.29296875</v>
      </c>
      <c r="M17" s="87">
        <v>0.22167732294188866</v>
      </c>
      <c r="N17" s="139"/>
      <c r="O17" s="140">
        <v>2024</v>
      </c>
      <c r="P17" s="75"/>
    </row>
    <row r="18" spans="1:16" ht="12.5" x14ac:dyDescent="0.35">
      <c r="A18" s="81" t="s">
        <v>54</v>
      </c>
      <c r="B18" s="82">
        <v>2545</v>
      </c>
      <c r="C18" s="82">
        <v>1925.6961259079903</v>
      </c>
      <c r="D18" s="83">
        <v>200</v>
      </c>
      <c r="E18" s="83">
        <v>151.3317191283293</v>
      </c>
      <c r="F18" s="84">
        <v>3305</v>
      </c>
      <c r="G18" s="84">
        <v>2500.7566585956415</v>
      </c>
      <c r="H18" s="85">
        <v>2075</v>
      </c>
      <c r="I18" s="85">
        <v>1570.0665859564165</v>
      </c>
      <c r="J18" s="86">
        <v>90</v>
      </c>
      <c r="K18" s="86">
        <v>68.099273607748174</v>
      </c>
      <c r="L18" s="87">
        <v>0.19500000000000001</v>
      </c>
      <c r="M18" s="87">
        <f>(N18/1024)*10</f>
        <v>0.14778488196125908</v>
      </c>
      <c r="N18" s="139">
        <v>15.13317191283293</v>
      </c>
      <c r="O18" s="140" t="s">
        <v>42</v>
      </c>
      <c r="P18" s="75"/>
    </row>
    <row r="19" spans="1:16" ht="12.5" x14ac:dyDescent="0.35">
      <c r="A19" s="81" t="s">
        <v>55</v>
      </c>
      <c r="B19" s="82">
        <v>1155</v>
      </c>
      <c r="C19" s="144">
        <v>873.9406779661017</v>
      </c>
      <c r="D19" s="83">
        <v>200</v>
      </c>
      <c r="E19" s="83">
        <v>151.3317191283293</v>
      </c>
      <c r="F19" s="84">
        <v>3305</v>
      </c>
      <c r="G19" s="145">
        <v>2500.7566585956415</v>
      </c>
      <c r="H19" s="85">
        <v>2545</v>
      </c>
      <c r="I19" s="146">
        <v>1925.6961259079903</v>
      </c>
      <c r="J19" s="86">
        <v>90</v>
      </c>
      <c r="K19" s="86">
        <v>68.099273607748174</v>
      </c>
      <c r="L19" s="147">
        <v>0.19500000000000001</v>
      </c>
      <c r="M19" s="147">
        <v>0.14778488196125908</v>
      </c>
      <c r="N19" s="139"/>
      <c r="O19" s="140" t="s">
        <v>42</v>
      </c>
      <c r="P19" s="75"/>
    </row>
    <row r="20" spans="1:16" ht="13" thickBot="1" x14ac:dyDescent="0.4">
      <c r="A20" s="89" t="s">
        <v>56</v>
      </c>
      <c r="B20" s="90">
        <v>2035</v>
      </c>
      <c r="C20" s="90">
        <v>1539.8002421307506</v>
      </c>
      <c r="D20" s="91">
        <v>200</v>
      </c>
      <c r="E20" s="91">
        <v>151.3317191283293</v>
      </c>
      <c r="F20" s="92">
        <v>3305</v>
      </c>
      <c r="G20" s="92">
        <v>2500.7566585956415</v>
      </c>
      <c r="H20" s="93">
        <v>2630</v>
      </c>
      <c r="I20" s="93">
        <v>1990.0121065375301</v>
      </c>
      <c r="J20" s="94">
        <v>90</v>
      </c>
      <c r="K20" s="94">
        <v>68.099273607748174</v>
      </c>
      <c r="L20" s="95">
        <v>0.19500000000000001</v>
      </c>
      <c r="M20" s="95">
        <v>0.14778488196125908</v>
      </c>
      <c r="N20" s="96"/>
      <c r="O20" s="148" t="s">
        <v>42</v>
      </c>
      <c r="P20" s="75"/>
    </row>
    <row r="21" spans="1:16" x14ac:dyDescent="0.35">
      <c r="O21" s="134"/>
    </row>
  </sheetData>
  <mergeCells count="7">
    <mergeCell ref="L3:M3"/>
    <mergeCell ref="A1:F1"/>
    <mergeCell ref="B3:C3"/>
    <mergeCell ref="D3:E3"/>
    <mergeCell ref="F3:G3"/>
    <mergeCell ref="H3:I3"/>
    <mergeCell ref="J3:K3"/>
  </mergeCells>
  <hyperlinks>
    <hyperlink ref="A2" location="Home!A1" display=" &lt;&lt; BACK &gt;&gt;" xr:uid="{4EC64E1B-9F7B-451B-9037-2AC0A8F224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DB62-F2B1-4509-AD40-2A5DAC354719}">
  <dimension ref="A1:R301"/>
  <sheetViews>
    <sheetView tabSelected="1" topLeftCell="C210" workbookViewId="0">
      <selection activeCell="O267" sqref="A1:R301"/>
    </sheetView>
  </sheetViews>
  <sheetFormatPr defaultColWidth="13" defaultRowHeight="10.5" x14ac:dyDescent="0.25"/>
  <cols>
    <col min="1" max="1" width="54.81640625" style="8" bestFit="1" customWidth="1"/>
    <col min="2" max="2" width="35.90625" style="8" customWidth="1"/>
    <col min="3" max="3" width="27.90625" style="8" customWidth="1"/>
    <col min="4" max="17" width="13" style="8"/>
    <col min="18" max="18" width="13" style="129"/>
    <col min="19" max="16384" width="13" style="8"/>
  </cols>
  <sheetData>
    <row r="1" spans="1:18" ht="11" x14ac:dyDescent="0.3">
      <c r="A1" s="4"/>
      <c r="B1" s="5"/>
      <c r="C1" s="6"/>
      <c r="D1" s="181" t="s">
        <v>15</v>
      </c>
      <c r="E1" s="182"/>
      <c r="F1" s="182" t="s">
        <v>14</v>
      </c>
      <c r="G1" s="182"/>
      <c r="H1" s="182" t="s">
        <v>36</v>
      </c>
      <c r="I1" s="182"/>
      <c r="J1" s="182" t="s">
        <v>37</v>
      </c>
      <c r="K1" s="182"/>
      <c r="L1" s="182" t="s">
        <v>38</v>
      </c>
      <c r="M1" s="182"/>
      <c r="N1" s="182" t="s">
        <v>39</v>
      </c>
      <c r="O1" s="182"/>
      <c r="P1" s="7" t="s">
        <v>57</v>
      </c>
      <c r="Q1" s="7" t="s">
        <v>58</v>
      </c>
      <c r="R1" s="126" t="s">
        <v>59</v>
      </c>
    </row>
    <row r="2" spans="1:18" ht="11" x14ac:dyDescent="0.3">
      <c r="A2" s="9" t="s">
        <v>60</v>
      </c>
      <c r="B2" s="10" t="s">
        <v>3</v>
      </c>
      <c r="C2" s="11" t="s">
        <v>61</v>
      </c>
      <c r="D2" s="12" t="s">
        <v>20</v>
      </c>
      <c r="E2" s="13" t="s">
        <v>21</v>
      </c>
      <c r="F2" s="13" t="s">
        <v>20</v>
      </c>
      <c r="G2" s="13" t="s">
        <v>21</v>
      </c>
      <c r="H2" s="13" t="s">
        <v>20</v>
      </c>
      <c r="I2" s="13" t="s">
        <v>21</v>
      </c>
      <c r="J2" s="13" t="s">
        <v>20</v>
      </c>
      <c r="K2" s="13" t="s">
        <v>21</v>
      </c>
      <c r="L2" s="13" t="s">
        <v>20</v>
      </c>
      <c r="M2" s="13" t="s">
        <v>21</v>
      </c>
      <c r="N2" s="13" t="s">
        <v>20</v>
      </c>
      <c r="O2" s="13" t="s">
        <v>21</v>
      </c>
      <c r="P2" s="180" t="s">
        <v>62</v>
      </c>
      <c r="Q2" s="180"/>
      <c r="R2" s="127"/>
    </row>
    <row r="3" spans="1:18" ht="11" x14ac:dyDescent="0.3">
      <c r="A3" s="14" t="s">
        <v>63</v>
      </c>
      <c r="B3" s="15" t="s">
        <v>64</v>
      </c>
      <c r="C3" s="16" t="s">
        <v>65</v>
      </c>
      <c r="D3" s="17">
        <v>240</v>
      </c>
      <c r="E3" s="18">
        <v>181.59806295399514</v>
      </c>
      <c r="F3" s="19">
        <v>240</v>
      </c>
      <c r="G3" s="19">
        <v>181.59806295399514</v>
      </c>
      <c r="H3" s="20">
        <v>240</v>
      </c>
      <c r="I3" s="20">
        <v>181.59806295399514</v>
      </c>
      <c r="J3" s="21">
        <v>0</v>
      </c>
      <c r="K3" s="21">
        <v>0</v>
      </c>
      <c r="L3" s="22">
        <v>90</v>
      </c>
      <c r="M3" s="22">
        <v>68.099273607748174</v>
      </c>
      <c r="N3" s="23">
        <v>4.628855925243449E-3</v>
      </c>
      <c r="O3" s="23">
        <v>3.5024636238222217E-3</v>
      </c>
      <c r="P3" s="24">
        <v>270</v>
      </c>
      <c r="Q3" s="24">
        <v>204.29782082324454</v>
      </c>
      <c r="R3" s="127"/>
    </row>
    <row r="4" spans="1:18" ht="11" x14ac:dyDescent="0.3">
      <c r="A4" s="14" t="s">
        <v>66</v>
      </c>
      <c r="B4" s="15" t="s">
        <v>67</v>
      </c>
      <c r="C4" s="16" t="s">
        <v>68</v>
      </c>
      <c r="D4" s="17">
        <v>10770</v>
      </c>
      <c r="E4" s="18">
        <v>8149.2130750605329</v>
      </c>
      <c r="F4" s="19">
        <v>2485</v>
      </c>
      <c r="G4" s="19">
        <v>1880.2966101694915</v>
      </c>
      <c r="H4" s="20">
        <v>99390</v>
      </c>
      <c r="I4" s="20">
        <v>75204.297820823238</v>
      </c>
      <c r="J4" s="21">
        <v>0</v>
      </c>
      <c r="K4" s="21">
        <v>0</v>
      </c>
      <c r="L4" s="22" t="s">
        <v>69</v>
      </c>
      <c r="M4" s="22" t="s">
        <v>70</v>
      </c>
      <c r="N4" s="23">
        <v>644.75135877793423</v>
      </c>
      <c r="O4" s="23">
        <v>487.85665767095509</v>
      </c>
      <c r="P4" s="24">
        <v>99390</v>
      </c>
      <c r="Q4" s="24">
        <v>75204.297820823238</v>
      </c>
      <c r="R4" s="127"/>
    </row>
    <row r="5" spans="1:18" ht="11" x14ac:dyDescent="0.3">
      <c r="A5" s="14" t="s">
        <v>71</v>
      </c>
      <c r="B5" s="15" t="s">
        <v>72</v>
      </c>
      <c r="C5" s="16" t="s">
        <v>65</v>
      </c>
      <c r="D5" s="17">
        <v>2310</v>
      </c>
      <c r="E5" s="18">
        <v>1747.8813559322034</v>
      </c>
      <c r="F5" s="19">
        <v>1650</v>
      </c>
      <c r="G5" s="19">
        <v>1248.4866828087168</v>
      </c>
      <c r="H5" s="20">
        <v>5285</v>
      </c>
      <c r="I5" s="20">
        <v>3998.9406779661012</v>
      </c>
      <c r="J5" s="21">
        <v>1270</v>
      </c>
      <c r="K5" s="21">
        <v>960.95641646489105</v>
      </c>
      <c r="L5" s="22">
        <v>330</v>
      </c>
      <c r="M5" s="22">
        <v>249.69733656174333</v>
      </c>
      <c r="N5" s="23">
        <v>0.341796875</v>
      </c>
      <c r="O5" s="23">
        <v>0.2586235434322034</v>
      </c>
      <c r="P5" s="24">
        <v>56320</v>
      </c>
      <c r="Q5" s="24">
        <v>42615.012106537528</v>
      </c>
      <c r="R5" s="127" t="s">
        <v>42</v>
      </c>
    </row>
    <row r="6" spans="1:18" ht="11" x14ac:dyDescent="0.3">
      <c r="A6" s="14" t="s">
        <v>73</v>
      </c>
      <c r="B6" s="15" t="s">
        <v>74</v>
      </c>
      <c r="C6" s="16" t="s">
        <v>68</v>
      </c>
      <c r="D6" s="17">
        <v>5300</v>
      </c>
      <c r="E6" s="18">
        <v>4010.3</v>
      </c>
      <c r="F6" s="19">
        <v>5300</v>
      </c>
      <c r="G6" s="19">
        <v>4010</v>
      </c>
      <c r="H6" s="20">
        <v>5300</v>
      </c>
      <c r="I6" s="20">
        <v>4010</v>
      </c>
      <c r="J6" s="21">
        <v>2150</v>
      </c>
      <c r="K6" s="21">
        <v>1626</v>
      </c>
      <c r="L6" s="22">
        <v>670</v>
      </c>
      <c r="M6" s="22">
        <v>507</v>
      </c>
      <c r="N6" s="23">
        <v>45.214799999999997</v>
      </c>
      <c r="O6" s="23">
        <v>34.2138671875</v>
      </c>
      <c r="P6" s="24">
        <v>40000</v>
      </c>
      <c r="Q6" s="24">
        <v>30266.343825665856</v>
      </c>
      <c r="R6" s="127"/>
    </row>
    <row r="7" spans="1:18" ht="11" x14ac:dyDescent="0.3">
      <c r="A7" s="25" t="s">
        <v>75</v>
      </c>
      <c r="B7" s="26" t="s">
        <v>74</v>
      </c>
      <c r="C7" s="16" t="s">
        <v>76</v>
      </c>
      <c r="D7" s="27">
        <v>1950</v>
      </c>
      <c r="E7" s="18">
        <v>1475.4842615012105</v>
      </c>
      <c r="F7" s="28">
        <v>645</v>
      </c>
      <c r="G7" s="29">
        <v>488.04479418886194</v>
      </c>
      <c r="H7" s="30">
        <v>3225</v>
      </c>
      <c r="I7" s="31">
        <v>2440.2239709443097</v>
      </c>
      <c r="J7" s="32">
        <v>2050</v>
      </c>
      <c r="K7" s="33">
        <v>1551.1501210653753</v>
      </c>
      <c r="L7" s="34">
        <v>325</v>
      </c>
      <c r="M7" s="35">
        <v>245.91404358353512</v>
      </c>
      <c r="N7" s="23">
        <v>0.341796875</v>
      </c>
      <c r="O7" s="23">
        <v>0.2586235434322034</v>
      </c>
      <c r="P7" s="15"/>
      <c r="Q7" s="24"/>
      <c r="R7" s="127"/>
    </row>
    <row r="8" spans="1:18" ht="11" x14ac:dyDescent="0.3">
      <c r="A8" s="14" t="s">
        <v>77</v>
      </c>
      <c r="B8" s="15" t="s">
        <v>78</v>
      </c>
      <c r="C8" s="16" t="s">
        <v>79</v>
      </c>
      <c r="D8" s="17">
        <v>1735</v>
      </c>
      <c r="E8" s="18">
        <v>1312.8026634382566</v>
      </c>
      <c r="F8" s="19">
        <v>415</v>
      </c>
      <c r="G8" s="19">
        <v>314.01331719128325</v>
      </c>
      <c r="H8" s="20">
        <v>2395</v>
      </c>
      <c r="I8" s="20">
        <v>1812.1973365617432</v>
      </c>
      <c r="J8" s="21">
        <v>0</v>
      </c>
      <c r="K8" s="21">
        <v>0</v>
      </c>
      <c r="L8" s="22">
        <v>140</v>
      </c>
      <c r="M8" s="22">
        <v>105.93220338983051</v>
      </c>
      <c r="N8" s="23">
        <v>0.68589236647173513</v>
      </c>
      <c r="O8" s="23">
        <v>0.51898635477582866</v>
      </c>
      <c r="P8" s="24">
        <v>4950</v>
      </c>
      <c r="Q8" s="24">
        <v>3745.46004842615</v>
      </c>
      <c r="R8" s="127"/>
    </row>
    <row r="9" spans="1:18" ht="11" x14ac:dyDescent="0.3">
      <c r="A9" s="14" t="s">
        <v>80</v>
      </c>
      <c r="B9" s="15" t="s">
        <v>81</v>
      </c>
      <c r="C9" s="16" t="s">
        <v>82</v>
      </c>
      <c r="D9" s="17">
        <v>18560</v>
      </c>
      <c r="E9" s="18">
        <v>14043.583535108957</v>
      </c>
      <c r="F9" s="19">
        <v>3440</v>
      </c>
      <c r="G9" s="19">
        <v>2602.9055690072637</v>
      </c>
      <c r="H9" s="20">
        <v>61165</v>
      </c>
      <c r="I9" s="20">
        <v>46281.023002421301</v>
      </c>
      <c r="J9" s="21">
        <v>0</v>
      </c>
      <c r="K9" s="21">
        <v>0</v>
      </c>
      <c r="L9" s="22" t="s">
        <v>69</v>
      </c>
      <c r="M9" s="22" t="s">
        <v>70</v>
      </c>
      <c r="N9" s="23">
        <v>473.26573286549706</v>
      </c>
      <c r="O9" s="23">
        <v>358.10058479532159</v>
      </c>
      <c r="P9" s="24">
        <v>61165</v>
      </c>
      <c r="Q9" s="24">
        <v>46281.023002421301</v>
      </c>
      <c r="R9" s="127"/>
    </row>
    <row r="10" spans="1:18" ht="11" x14ac:dyDescent="0.3">
      <c r="A10" s="14" t="s">
        <v>83</v>
      </c>
      <c r="B10" s="15" t="s">
        <v>84</v>
      </c>
      <c r="C10" s="16" t="s">
        <v>84</v>
      </c>
      <c r="D10" s="17">
        <v>3400</v>
      </c>
      <c r="E10" s="18">
        <v>2572.6</v>
      </c>
      <c r="F10" s="19">
        <v>680</v>
      </c>
      <c r="G10" s="19">
        <v>514</v>
      </c>
      <c r="H10" s="20">
        <v>3400</v>
      </c>
      <c r="I10" s="20">
        <v>2572.6</v>
      </c>
      <c r="J10" s="21">
        <v>380</v>
      </c>
      <c r="K10" s="21">
        <v>287.53026634382547</v>
      </c>
      <c r="L10" s="22">
        <v>345</v>
      </c>
      <c r="M10" s="22">
        <v>261</v>
      </c>
      <c r="N10" s="23">
        <v>0.341796875</v>
      </c>
      <c r="O10" s="23">
        <v>0.2587890625</v>
      </c>
      <c r="P10" s="24">
        <v>28450</v>
      </c>
      <c r="Q10" s="24">
        <v>21526.937046004845</v>
      </c>
      <c r="R10" s="127"/>
    </row>
    <row r="11" spans="1:18" ht="11" x14ac:dyDescent="0.3">
      <c r="A11" s="14" t="s">
        <v>85</v>
      </c>
      <c r="B11" s="15" t="s">
        <v>84</v>
      </c>
      <c r="C11" s="16" t="s">
        <v>84</v>
      </c>
      <c r="D11" s="36">
        <v>2055</v>
      </c>
      <c r="E11" s="37">
        <v>1554.9334140435835</v>
      </c>
      <c r="F11" s="29">
        <v>1030</v>
      </c>
      <c r="G11" s="29">
        <v>779.35835351089577</v>
      </c>
      <c r="H11" s="31">
        <v>2735</v>
      </c>
      <c r="I11" s="31">
        <v>2069.4612590799029</v>
      </c>
      <c r="J11" s="33">
        <v>13870</v>
      </c>
      <c r="K11" s="33">
        <v>10494.854721549636</v>
      </c>
      <c r="L11" s="35">
        <v>345</v>
      </c>
      <c r="M11" s="35">
        <v>261.04721549636804</v>
      </c>
      <c r="N11" s="23">
        <v>0.29296875</v>
      </c>
      <c r="O11" s="23">
        <v>0.2216773229418886</v>
      </c>
      <c r="P11" s="24">
        <v>45460</v>
      </c>
      <c r="Q11" s="24">
        <v>34397.699757869246</v>
      </c>
      <c r="R11" s="127" t="s">
        <v>42</v>
      </c>
    </row>
    <row r="12" spans="1:18" ht="11" x14ac:dyDescent="0.3">
      <c r="A12" s="14" t="s">
        <v>86</v>
      </c>
      <c r="B12" s="15" t="s">
        <v>84</v>
      </c>
      <c r="C12" s="16" t="s">
        <v>84</v>
      </c>
      <c r="D12" s="17">
        <v>1490</v>
      </c>
      <c r="E12" s="18">
        <v>1127.4213075060534</v>
      </c>
      <c r="F12" s="19">
        <v>500</v>
      </c>
      <c r="G12" s="19">
        <v>378.32929782082323</v>
      </c>
      <c r="H12" s="20">
        <v>1985</v>
      </c>
      <c r="I12" s="20">
        <v>1501.9673123486682</v>
      </c>
      <c r="J12" s="21">
        <v>0</v>
      </c>
      <c r="K12" s="21">
        <v>0</v>
      </c>
      <c r="L12" s="22">
        <v>90</v>
      </c>
      <c r="M12" s="22">
        <v>68.099273607748174</v>
      </c>
      <c r="N12" s="23">
        <v>0.48211043914529317</v>
      </c>
      <c r="O12" s="23">
        <v>0.36479300782785501</v>
      </c>
      <c r="P12" s="24">
        <v>44460</v>
      </c>
      <c r="Q12" s="24">
        <v>33641.041162227601</v>
      </c>
      <c r="R12" s="127"/>
    </row>
    <row r="13" spans="1:18" ht="11" x14ac:dyDescent="0.3">
      <c r="A13" s="14" t="s">
        <v>87</v>
      </c>
      <c r="B13" s="15" t="s">
        <v>88</v>
      </c>
      <c r="C13" s="16" t="s">
        <v>65</v>
      </c>
      <c r="D13" s="17">
        <v>2555</v>
      </c>
      <c r="E13" s="18">
        <v>1933.2627118644068</v>
      </c>
      <c r="F13" s="19">
        <v>365</v>
      </c>
      <c r="G13" s="19">
        <v>276.18038740920099</v>
      </c>
      <c r="H13" s="20">
        <v>2555</v>
      </c>
      <c r="I13" s="20">
        <v>1933.2627118644068</v>
      </c>
      <c r="J13" s="21">
        <v>0</v>
      </c>
      <c r="K13" s="21">
        <v>0</v>
      </c>
      <c r="L13" s="22">
        <v>185</v>
      </c>
      <c r="M13" s="22">
        <v>139.98184019370458</v>
      </c>
      <c r="N13" s="23">
        <v>0.35515995836107611</v>
      </c>
      <c r="O13" s="23">
        <v>0.26873483532163744</v>
      </c>
      <c r="P13" s="24">
        <v>24850</v>
      </c>
      <c r="Q13" s="24">
        <v>18802.966101694914</v>
      </c>
      <c r="R13" s="127"/>
    </row>
    <row r="14" spans="1:18" ht="11" x14ac:dyDescent="0.3">
      <c r="A14" s="14" t="s">
        <v>89</v>
      </c>
      <c r="B14" s="15" t="s">
        <v>88</v>
      </c>
      <c r="C14" s="16" t="s">
        <v>65</v>
      </c>
      <c r="D14" s="17">
        <v>3315</v>
      </c>
      <c r="E14" s="18">
        <v>2508.323244552058</v>
      </c>
      <c r="F14" s="19">
        <v>830</v>
      </c>
      <c r="G14" s="19">
        <v>628.0266343825665</v>
      </c>
      <c r="H14" s="20">
        <v>3315</v>
      </c>
      <c r="I14" s="20">
        <v>2508.323244552058</v>
      </c>
      <c r="J14" s="21">
        <v>0</v>
      </c>
      <c r="K14" s="21">
        <v>0</v>
      </c>
      <c r="L14" s="22">
        <v>90</v>
      </c>
      <c r="M14" s="22">
        <v>68.099273607748174</v>
      </c>
      <c r="N14" s="23">
        <v>0.80738226559101745</v>
      </c>
      <c r="O14" s="23">
        <v>0.6109127312280701</v>
      </c>
      <c r="P14" s="24">
        <v>42635</v>
      </c>
      <c r="Q14" s="24">
        <v>32260.139225181596</v>
      </c>
      <c r="R14" s="127"/>
    </row>
    <row r="15" spans="1:18" ht="11" x14ac:dyDescent="0.3">
      <c r="A15" s="14" t="s">
        <v>90</v>
      </c>
      <c r="B15" s="15" t="s">
        <v>88</v>
      </c>
      <c r="C15" s="16" t="s">
        <v>65</v>
      </c>
      <c r="D15" s="17">
        <v>2900</v>
      </c>
      <c r="E15" s="18">
        <v>2194.309927360775</v>
      </c>
      <c r="F15" s="19">
        <v>830</v>
      </c>
      <c r="G15" s="19">
        <v>628.0266343825665</v>
      </c>
      <c r="H15" s="20">
        <v>3315</v>
      </c>
      <c r="I15" s="20">
        <v>2508.323244552058</v>
      </c>
      <c r="J15" s="21">
        <v>0</v>
      </c>
      <c r="K15" s="21">
        <v>0</v>
      </c>
      <c r="L15" s="22">
        <v>90</v>
      </c>
      <c r="M15" s="22">
        <v>68.099273607748174</v>
      </c>
      <c r="N15" s="23">
        <v>0.40369113279550872</v>
      </c>
      <c r="O15" s="23">
        <v>0.30545636561403505</v>
      </c>
      <c r="P15" s="24">
        <v>33130</v>
      </c>
      <c r="Q15" s="24">
        <v>25068.09927360775</v>
      </c>
      <c r="R15" s="127"/>
    </row>
    <row r="16" spans="1:18" ht="11" x14ac:dyDescent="0.3">
      <c r="A16" s="14" t="s">
        <v>91</v>
      </c>
      <c r="B16" s="15" t="s">
        <v>92</v>
      </c>
      <c r="C16" s="16" t="s">
        <v>65</v>
      </c>
      <c r="D16" s="17">
        <v>27490</v>
      </c>
      <c r="E16" s="18">
        <v>20800.54479418886</v>
      </c>
      <c r="F16" s="19">
        <v>4815</v>
      </c>
      <c r="G16" s="19">
        <v>3643.3111380145278</v>
      </c>
      <c r="H16" s="20">
        <v>30930</v>
      </c>
      <c r="I16" s="20">
        <v>23403.450363196127</v>
      </c>
      <c r="J16" s="21">
        <v>0</v>
      </c>
      <c r="K16" s="21">
        <v>0</v>
      </c>
      <c r="L16" s="22" t="s">
        <v>69</v>
      </c>
      <c r="M16" s="22" t="s">
        <v>70</v>
      </c>
      <c r="N16" s="23">
        <v>891.6600764132553</v>
      </c>
      <c r="O16" s="23">
        <v>674.68226120857696</v>
      </c>
      <c r="P16" s="24">
        <v>30930</v>
      </c>
      <c r="Q16" s="24">
        <v>23403.450363196127</v>
      </c>
      <c r="R16" s="127"/>
    </row>
    <row r="17" spans="1:18" ht="11" x14ac:dyDescent="0.3">
      <c r="A17" s="14" t="s">
        <v>93</v>
      </c>
      <c r="B17" s="15" t="s">
        <v>92</v>
      </c>
      <c r="C17" s="16" t="s">
        <v>65</v>
      </c>
      <c r="D17" s="17">
        <v>3305</v>
      </c>
      <c r="E17" s="18">
        <v>2500.7566585956415</v>
      </c>
      <c r="F17" s="19">
        <v>3310</v>
      </c>
      <c r="G17" s="19">
        <v>2504.5399515738495</v>
      </c>
      <c r="H17" s="20">
        <v>3310</v>
      </c>
      <c r="I17" s="20">
        <v>2504.5399515738495</v>
      </c>
      <c r="J17" s="21">
        <v>1710</v>
      </c>
      <c r="K17" s="21">
        <v>1293.8861985472156</v>
      </c>
      <c r="L17" s="22">
        <v>330</v>
      </c>
      <c r="M17" s="22">
        <v>249.69733656174333</v>
      </c>
      <c r="N17" s="23">
        <v>64.55078125</v>
      </c>
      <c r="O17" s="23">
        <v>48.842903488196121</v>
      </c>
      <c r="P17" s="24">
        <v>28180</v>
      </c>
      <c r="Q17" s="24">
        <v>21322.639225181596</v>
      </c>
      <c r="R17" s="127" t="s">
        <v>42</v>
      </c>
    </row>
    <row r="18" spans="1:18" ht="11" x14ac:dyDescent="0.3">
      <c r="A18" s="14" t="s">
        <v>94</v>
      </c>
      <c r="B18" s="15" t="s">
        <v>95</v>
      </c>
      <c r="C18" s="16" t="s">
        <v>96</v>
      </c>
      <c r="D18" s="17">
        <v>21155</v>
      </c>
      <c r="E18" s="18">
        <v>16007.112590799021</v>
      </c>
      <c r="F18" s="19">
        <v>6470</v>
      </c>
      <c r="G18" s="19">
        <v>4895.5811138014496</v>
      </c>
      <c r="H18" s="20">
        <v>32580</v>
      </c>
      <c r="I18" s="20">
        <v>24651.937046004827</v>
      </c>
      <c r="J18" s="21">
        <v>7760</v>
      </c>
      <c r="K18" s="21">
        <v>5871.6707021791726</v>
      </c>
      <c r="L18" s="22">
        <v>1300</v>
      </c>
      <c r="M18" s="22">
        <v>983.65617433413968</v>
      </c>
      <c r="N18" s="23">
        <v>75.78125</v>
      </c>
      <c r="O18" s="23">
        <v>57.340534200968484</v>
      </c>
      <c r="P18" s="24">
        <v>72095</v>
      </c>
      <c r="Q18" s="24">
        <v>54551.301452784501</v>
      </c>
      <c r="R18" s="127"/>
    </row>
    <row r="19" spans="1:18" ht="11" x14ac:dyDescent="0.3">
      <c r="A19" s="14" t="s">
        <v>97</v>
      </c>
      <c r="B19" s="15" t="s">
        <v>98</v>
      </c>
      <c r="C19" s="16" t="s">
        <v>82</v>
      </c>
      <c r="D19" s="17">
        <v>2750</v>
      </c>
      <c r="E19" s="18">
        <v>2080.8111380145278</v>
      </c>
      <c r="F19" s="19">
        <v>690</v>
      </c>
      <c r="G19" s="19">
        <v>522.09443099273608</v>
      </c>
      <c r="H19" s="20">
        <v>4815</v>
      </c>
      <c r="I19" s="20">
        <v>3643.3111380145278</v>
      </c>
      <c r="J19" s="21">
        <v>0</v>
      </c>
      <c r="K19" s="21">
        <v>0</v>
      </c>
      <c r="L19" s="22" t="s">
        <v>69</v>
      </c>
      <c r="M19" s="22" t="s">
        <v>70</v>
      </c>
      <c r="N19" s="23">
        <v>0.66981676413255375</v>
      </c>
      <c r="O19" s="23">
        <v>0.50682261208577006</v>
      </c>
      <c r="P19" s="24">
        <v>54550</v>
      </c>
      <c r="Q19" s="24">
        <v>41275.72639225181</v>
      </c>
      <c r="R19" s="127"/>
    </row>
    <row r="20" spans="1:18" ht="11" x14ac:dyDescent="0.3">
      <c r="A20" s="38" t="s">
        <v>99</v>
      </c>
      <c r="B20" s="39" t="s">
        <v>98</v>
      </c>
      <c r="C20" s="16" t="s">
        <v>82</v>
      </c>
      <c r="D20" s="27">
        <v>1930</v>
      </c>
      <c r="E20" s="18">
        <v>1460.3510895883778</v>
      </c>
      <c r="F20" s="28">
        <v>650</v>
      </c>
      <c r="G20" s="29">
        <v>491.82808716707024</v>
      </c>
      <c r="H20" s="30">
        <v>3209.8029596585316</v>
      </c>
      <c r="I20" s="31">
        <v>2428.7249997416247</v>
      </c>
      <c r="J20" s="32">
        <v>565</v>
      </c>
      <c r="K20" s="33">
        <v>427.51210653753026</v>
      </c>
      <c r="L20" s="34">
        <v>325</v>
      </c>
      <c r="M20" s="35">
        <v>245.91404358353512</v>
      </c>
      <c r="N20" s="23">
        <v>0</v>
      </c>
      <c r="O20" s="23">
        <v>0</v>
      </c>
      <c r="P20" s="15"/>
      <c r="Q20" s="24"/>
      <c r="R20" s="127"/>
    </row>
    <row r="21" spans="1:18" ht="11" x14ac:dyDescent="0.3">
      <c r="A21" s="14" t="s">
        <v>100</v>
      </c>
      <c r="B21" s="15" t="s">
        <v>101</v>
      </c>
      <c r="C21" s="16" t="s">
        <v>82</v>
      </c>
      <c r="D21" s="36">
        <v>1030</v>
      </c>
      <c r="E21" s="37">
        <v>779.35835351089577</v>
      </c>
      <c r="F21" s="29">
        <v>690</v>
      </c>
      <c r="G21" s="29">
        <v>522.09443099273608</v>
      </c>
      <c r="H21" s="31">
        <v>3090</v>
      </c>
      <c r="I21" s="31">
        <v>2338.0750605326875</v>
      </c>
      <c r="J21" s="33">
        <v>80</v>
      </c>
      <c r="K21" s="33">
        <v>60.53268765133172</v>
      </c>
      <c r="L21" s="35">
        <v>345</v>
      </c>
      <c r="M21" s="35">
        <v>261.04721549636804</v>
      </c>
      <c r="N21" s="23">
        <v>0.29296875</v>
      </c>
      <c r="O21" s="23">
        <v>0.2216773229418886</v>
      </c>
      <c r="P21" s="24">
        <v>420</v>
      </c>
      <c r="Q21" s="24">
        <v>317.79661016949154</v>
      </c>
      <c r="R21" s="127" t="s">
        <v>42</v>
      </c>
    </row>
    <row r="22" spans="1:18" ht="11" x14ac:dyDescent="0.3">
      <c r="A22" s="14" t="s">
        <v>102</v>
      </c>
      <c r="B22" s="15" t="s">
        <v>103</v>
      </c>
      <c r="C22" s="16" t="s">
        <v>65</v>
      </c>
      <c r="D22" s="17">
        <v>24185</v>
      </c>
      <c r="E22" s="18">
        <v>18299.788135593219</v>
      </c>
      <c r="F22" s="19">
        <v>1660</v>
      </c>
      <c r="G22" s="19">
        <v>1256.053268765133</v>
      </c>
      <c r="H22" s="20">
        <v>67500</v>
      </c>
      <c r="I22" s="20">
        <v>51074.455205811137</v>
      </c>
      <c r="J22" s="21">
        <v>0</v>
      </c>
      <c r="K22" s="21">
        <v>0</v>
      </c>
      <c r="L22" s="22" t="s">
        <v>69</v>
      </c>
      <c r="M22" s="22" t="s">
        <v>70</v>
      </c>
      <c r="N22" s="23">
        <v>871.80960561520146</v>
      </c>
      <c r="O22" s="23">
        <v>659.66223185169599</v>
      </c>
      <c r="P22" s="24">
        <v>67500</v>
      </c>
      <c r="Q22" s="24">
        <v>51074.455205811137</v>
      </c>
      <c r="R22" s="127"/>
    </row>
    <row r="23" spans="1:18" ht="11" x14ac:dyDescent="0.3">
      <c r="A23" s="14" t="s">
        <v>104</v>
      </c>
      <c r="B23" s="15" t="s">
        <v>105</v>
      </c>
      <c r="C23" s="16" t="s">
        <v>65</v>
      </c>
      <c r="D23" s="17">
        <v>2485</v>
      </c>
      <c r="E23" s="18">
        <v>1880.2966101694915</v>
      </c>
      <c r="F23" s="19">
        <v>830</v>
      </c>
      <c r="G23" s="19">
        <v>628.0266343825665</v>
      </c>
      <c r="H23" s="20">
        <v>2900</v>
      </c>
      <c r="I23" s="20">
        <v>2194.309927360775</v>
      </c>
      <c r="J23" s="21">
        <v>0</v>
      </c>
      <c r="K23" s="21">
        <v>0</v>
      </c>
      <c r="L23" s="22">
        <v>90</v>
      </c>
      <c r="M23" s="22">
        <v>68.099273607748174</v>
      </c>
      <c r="N23" s="23">
        <v>0.40369113279550872</v>
      </c>
      <c r="O23" s="23">
        <v>0.30545636561403505</v>
      </c>
      <c r="P23" s="24">
        <v>78685</v>
      </c>
      <c r="Q23" s="24">
        <v>59537.681598062947</v>
      </c>
      <c r="R23" s="127"/>
    </row>
    <row r="24" spans="1:18" ht="11" x14ac:dyDescent="0.3">
      <c r="A24" s="14" t="s">
        <v>106</v>
      </c>
      <c r="B24" s="15" t="s">
        <v>105</v>
      </c>
      <c r="C24" s="16" t="s">
        <v>65</v>
      </c>
      <c r="D24" s="17">
        <v>1495</v>
      </c>
      <c r="E24" s="18">
        <v>1131.2046004842614</v>
      </c>
      <c r="F24" s="19">
        <v>750</v>
      </c>
      <c r="G24" s="19">
        <v>567.49394673123481</v>
      </c>
      <c r="H24" s="20">
        <v>1495</v>
      </c>
      <c r="I24" s="20">
        <v>1131.2046004842614</v>
      </c>
      <c r="J24" s="21">
        <v>0</v>
      </c>
      <c r="K24" s="21">
        <v>0</v>
      </c>
      <c r="L24" s="22">
        <v>90</v>
      </c>
      <c r="M24" s="22">
        <v>68.099273607748174</v>
      </c>
      <c r="N24" s="23">
        <v>0.72649697486696285</v>
      </c>
      <c r="O24" s="23">
        <v>0.54971018074074063</v>
      </c>
      <c r="P24" s="24">
        <v>111810</v>
      </c>
      <c r="Q24" s="24">
        <v>84601.997578692492</v>
      </c>
      <c r="R24" s="127"/>
    </row>
    <row r="25" spans="1:18" ht="11" x14ac:dyDescent="0.3">
      <c r="A25" s="14" t="s">
        <v>107</v>
      </c>
      <c r="B25" s="15" t="s">
        <v>108</v>
      </c>
      <c r="C25" s="16" t="s">
        <v>96</v>
      </c>
      <c r="D25" s="17">
        <v>15055</v>
      </c>
      <c r="E25" s="18">
        <v>11391.495157384987</v>
      </c>
      <c r="F25" s="19">
        <v>15055</v>
      </c>
      <c r="G25" s="19">
        <v>11391.495157384987</v>
      </c>
      <c r="H25" s="20">
        <v>15055</v>
      </c>
      <c r="I25" s="20">
        <v>11391.495157384987</v>
      </c>
      <c r="J25" s="21">
        <v>15055</v>
      </c>
      <c r="K25" s="21">
        <v>11391.495157384979</v>
      </c>
      <c r="L25" s="22" t="s">
        <v>69</v>
      </c>
      <c r="M25" s="22" t="s">
        <v>70</v>
      </c>
      <c r="N25" s="23">
        <v>960.2493130604289</v>
      </c>
      <c r="O25" s="23">
        <v>726.58089668615992</v>
      </c>
      <c r="P25" s="24">
        <v>15055</v>
      </c>
      <c r="Q25" s="24">
        <v>11391.495157384987</v>
      </c>
      <c r="R25" s="127"/>
    </row>
    <row r="26" spans="1:18" ht="11" x14ac:dyDescent="0.3">
      <c r="A26" s="14" t="s">
        <v>109</v>
      </c>
      <c r="B26" s="15" t="s">
        <v>110</v>
      </c>
      <c r="C26" s="16" t="s">
        <v>79</v>
      </c>
      <c r="D26" s="17">
        <v>1935</v>
      </c>
      <c r="E26" s="18">
        <v>1464.1343825665858</v>
      </c>
      <c r="F26" s="19">
        <v>595</v>
      </c>
      <c r="G26" s="19">
        <v>450.21186440677963</v>
      </c>
      <c r="H26" s="20">
        <v>10380</v>
      </c>
      <c r="I26" s="20">
        <v>7854.1162227602899</v>
      </c>
      <c r="J26" s="21">
        <v>185</v>
      </c>
      <c r="K26" s="21">
        <v>139.9818401937045</v>
      </c>
      <c r="L26" s="22">
        <v>210</v>
      </c>
      <c r="M26" s="22">
        <v>158.89830508474577</v>
      </c>
      <c r="N26" s="23">
        <v>120.91953956763449</v>
      </c>
      <c r="O26" s="23">
        <v>91.494808994880813</v>
      </c>
      <c r="P26" s="24">
        <v>10380</v>
      </c>
      <c r="Q26" s="24">
        <v>7854.1162227602899</v>
      </c>
      <c r="R26" s="127"/>
    </row>
    <row r="27" spans="1:18" ht="11" x14ac:dyDescent="0.3">
      <c r="A27" s="14" t="s">
        <v>111</v>
      </c>
      <c r="B27" s="15" t="s">
        <v>112</v>
      </c>
      <c r="C27" s="16" t="s">
        <v>65</v>
      </c>
      <c r="D27" s="17">
        <v>7710</v>
      </c>
      <c r="E27" s="18">
        <v>5833.8377723970907</v>
      </c>
      <c r="F27" s="19">
        <v>2980</v>
      </c>
      <c r="G27" s="19">
        <v>2254.8426150121049</v>
      </c>
      <c r="H27" s="20">
        <v>17229.9027264</v>
      </c>
      <c r="I27" s="20">
        <v>13037.15399999999</v>
      </c>
      <c r="J27" s="21">
        <v>955</v>
      </c>
      <c r="K27" s="21">
        <v>722.60895883777187</v>
      </c>
      <c r="L27" s="22">
        <v>955</v>
      </c>
      <c r="M27" s="22">
        <v>722.60895883777187</v>
      </c>
      <c r="N27" s="23">
        <v>9.326171875</v>
      </c>
      <c r="O27" s="23">
        <v>7.0567281136501157</v>
      </c>
      <c r="P27" s="24">
        <v>44560</v>
      </c>
      <c r="Q27" s="24">
        <v>33716.707021791764</v>
      </c>
      <c r="R27" s="127"/>
    </row>
    <row r="28" spans="1:18" ht="11" x14ac:dyDescent="0.3">
      <c r="A28" s="14" t="s">
        <v>113</v>
      </c>
      <c r="B28" s="15" t="s">
        <v>114</v>
      </c>
      <c r="C28" s="16" t="s">
        <v>68</v>
      </c>
      <c r="D28" s="17">
        <v>240</v>
      </c>
      <c r="E28" s="18">
        <v>181.59806295399514</v>
      </c>
      <c r="F28" s="19">
        <v>240</v>
      </c>
      <c r="G28" s="19">
        <v>181.59806295399514</v>
      </c>
      <c r="H28" s="20">
        <v>265</v>
      </c>
      <c r="I28" s="20">
        <v>200.51452784503633</v>
      </c>
      <c r="J28" s="21">
        <v>1500</v>
      </c>
      <c r="K28" s="21">
        <v>1134.9878934624689</v>
      </c>
      <c r="L28" s="22">
        <v>90</v>
      </c>
      <c r="M28" s="22">
        <v>68.099273607748174</v>
      </c>
      <c r="N28" s="23">
        <v>2.5579564248226466E-2</v>
      </c>
      <c r="O28" s="23">
        <v>1.9354997161188305E-2</v>
      </c>
      <c r="P28" s="24">
        <v>48110</v>
      </c>
      <c r="Q28" s="24">
        <v>36402.845036319617</v>
      </c>
      <c r="R28" s="127"/>
    </row>
    <row r="29" spans="1:18" ht="11" x14ac:dyDescent="0.3">
      <c r="A29" s="14" t="s">
        <v>115</v>
      </c>
      <c r="B29" s="15" t="s">
        <v>114</v>
      </c>
      <c r="C29" s="16" t="s">
        <v>68</v>
      </c>
      <c r="D29" s="17">
        <v>400</v>
      </c>
      <c r="E29" s="18">
        <v>302.66343825665859</v>
      </c>
      <c r="F29" s="19">
        <v>240</v>
      </c>
      <c r="G29" s="19">
        <v>181.59806295399514</v>
      </c>
      <c r="H29" s="20">
        <v>1790</v>
      </c>
      <c r="I29" s="20">
        <v>1354.4188861985472</v>
      </c>
      <c r="J29" s="21">
        <v>1500</v>
      </c>
      <c r="K29" s="21">
        <v>1134.9878934624689</v>
      </c>
      <c r="L29" s="22">
        <v>90</v>
      </c>
      <c r="M29" s="22">
        <v>68.099273607748174</v>
      </c>
      <c r="N29" s="23">
        <v>33.263420762918813</v>
      </c>
      <c r="O29" s="23">
        <v>25.169053240707331</v>
      </c>
      <c r="P29" s="24">
        <v>1790</v>
      </c>
      <c r="Q29" s="24">
        <v>1354.4188861985472</v>
      </c>
      <c r="R29" s="127"/>
    </row>
    <row r="30" spans="1:18" ht="11" x14ac:dyDescent="0.3">
      <c r="A30" s="14" t="s">
        <v>116</v>
      </c>
      <c r="B30" s="15" t="s">
        <v>117</v>
      </c>
      <c r="C30" s="16" t="s">
        <v>79</v>
      </c>
      <c r="D30" s="17">
        <v>1720</v>
      </c>
      <c r="E30" s="18">
        <v>1301.4527845036318</v>
      </c>
      <c r="F30" s="19">
        <v>415</v>
      </c>
      <c r="G30" s="19">
        <v>314.01331719128325</v>
      </c>
      <c r="H30" s="20">
        <v>2405</v>
      </c>
      <c r="I30" s="20">
        <v>1819.7639225181597</v>
      </c>
      <c r="J30" s="21">
        <v>0</v>
      </c>
      <c r="K30" s="21">
        <v>0</v>
      </c>
      <c r="L30" s="22">
        <v>140</v>
      </c>
      <c r="M30" s="22">
        <v>105.93220338983051</v>
      </c>
      <c r="N30" s="23">
        <v>0.68589236647173513</v>
      </c>
      <c r="O30" s="23">
        <v>0.51898635477582866</v>
      </c>
      <c r="P30" s="24">
        <v>44330</v>
      </c>
      <c r="Q30" s="24">
        <v>33542.675544794183</v>
      </c>
      <c r="R30" s="127"/>
    </row>
    <row r="31" spans="1:18" ht="11" x14ac:dyDescent="0.3">
      <c r="A31" s="14" t="s">
        <v>118</v>
      </c>
      <c r="B31" s="15" t="s">
        <v>117</v>
      </c>
      <c r="C31" s="16" t="s">
        <v>79</v>
      </c>
      <c r="D31" s="17">
        <v>1720</v>
      </c>
      <c r="E31" s="18">
        <v>1301.4527845036318</v>
      </c>
      <c r="F31" s="19">
        <v>415</v>
      </c>
      <c r="G31" s="19">
        <v>314.01331719128325</v>
      </c>
      <c r="H31" s="20">
        <v>2405</v>
      </c>
      <c r="I31" s="20">
        <v>1819.7639225181597</v>
      </c>
      <c r="J31" s="21">
        <v>0</v>
      </c>
      <c r="K31" s="21">
        <v>0</v>
      </c>
      <c r="L31" s="22">
        <v>140</v>
      </c>
      <c r="M31" s="22">
        <v>105.93220338983051</v>
      </c>
      <c r="N31" s="23">
        <v>0.68589236647173513</v>
      </c>
      <c r="O31" s="23">
        <v>0.51898635477582866</v>
      </c>
      <c r="P31" s="24">
        <v>44330</v>
      </c>
      <c r="Q31" s="24">
        <v>33542.675544794183</v>
      </c>
      <c r="R31" s="127"/>
    </row>
    <row r="32" spans="1:18" ht="11" x14ac:dyDescent="0.3">
      <c r="A32" s="14" t="s">
        <v>119</v>
      </c>
      <c r="B32" s="15" t="s">
        <v>117</v>
      </c>
      <c r="C32" s="16" t="s">
        <v>79</v>
      </c>
      <c r="D32" s="17">
        <v>1720</v>
      </c>
      <c r="E32" s="18">
        <v>1301.4527845036318</v>
      </c>
      <c r="F32" s="19">
        <v>415</v>
      </c>
      <c r="G32" s="19">
        <v>314.01331719128325</v>
      </c>
      <c r="H32" s="20">
        <v>2405</v>
      </c>
      <c r="I32" s="20">
        <v>1819.7639225181597</v>
      </c>
      <c r="J32" s="21">
        <v>0</v>
      </c>
      <c r="K32" s="21">
        <v>0</v>
      </c>
      <c r="L32" s="22">
        <v>140</v>
      </c>
      <c r="M32" s="22">
        <v>105.93220338983051</v>
      </c>
      <c r="N32" s="23">
        <v>0.68589236647173513</v>
      </c>
      <c r="O32" s="23">
        <v>0.51898635477582866</v>
      </c>
      <c r="P32" s="24">
        <v>44330</v>
      </c>
      <c r="Q32" s="24">
        <v>33542.675544794183</v>
      </c>
      <c r="R32" s="127"/>
    </row>
    <row r="33" spans="1:18" ht="11" x14ac:dyDescent="0.3">
      <c r="A33" s="14" t="s">
        <v>120</v>
      </c>
      <c r="B33" s="15" t="s">
        <v>117</v>
      </c>
      <c r="C33" s="16" t="s">
        <v>79</v>
      </c>
      <c r="D33" s="17">
        <v>1720</v>
      </c>
      <c r="E33" s="18">
        <v>1301.4527845036318</v>
      </c>
      <c r="F33" s="19">
        <v>415</v>
      </c>
      <c r="G33" s="19">
        <v>314.01331719128325</v>
      </c>
      <c r="H33" s="20">
        <v>2405</v>
      </c>
      <c r="I33" s="20">
        <v>1819.7639225181597</v>
      </c>
      <c r="J33" s="21">
        <v>0</v>
      </c>
      <c r="K33" s="21">
        <v>0</v>
      </c>
      <c r="L33" s="22">
        <v>140</v>
      </c>
      <c r="M33" s="22">
        <v>105.93220338983051</v>
      </c>
      <c r="N33" s="23">
        <v>0.68589236647173513</v>
      </c>
      <c r="O33" s="23">
        <v>0.51898635477582866</v>
      </c>
      <c r="P33" s="24">
        <v>44330</v>
      </c>
      <c r="Q33" s="24">
        <v>33542.675544794183</v>
      </c>
      <c r="R33" s="127"/>
    </row>
    <row r="34" spans="1:18" ht="11" x14ac:dyDescent="0.3">
      <c r="A34" s="14" t="s">
        <v>121</v>
      </c>
      <c r="B34" s="15" t="s">
        <v>122</v>
      </c>
      <c r="C34" s="16" t="s">
        <v>65</v>
      </c>
      <c r="D34" s="17">
        <v>425</v>
      </c>
      <c r="E34" s="18">
        <v>321.57990314769972</v>
      </c>
      <c r="F34" s="19">
        <v>240</v>
      </c>
      <c r="G34" s="19">
        <v>181.59806295399514</v>
      </c>
      <c r="H34" s="20">
        <v>1485</v>
      </c>
      <c r="I34" s="20">
        <v>1123.6380145278451</v>
      </c>
      <c r="J34" s="21">
        <v>0</v>
      </c>
      <c r="K34" s="21">
        <v>0</v>
      </c>
      <c r="L34" s="22">
        <v>170</v>
      </c>
      <c r="M34" s="22">
        <v>128.6319612590799</v>
      </c>
      <c r="N34" s="23">
        <v>0.36731651681957173</v>
      </c>
      <c r="O34" s="23">
        <v>0.27793319977267833</v>
      </c>
      <c r="P34" s="24">
        <v>23820</v>
      </c>
      <c r="Q34" s="24">
        <v>18023.607748184018</v>
      </c>
      <c r="R34" s="127"/>
    </row>
    <row r="35" spans="1:18" ht="11" x14ac:dyDescent="0.3">
      <c r="A35" s="14" t="s">
        <v>123</v>
      </c>
      <c r="B35" s="15" t="s">
        <v>124</v>
      </c>
      <c r="C35" s="16" t="s">
        <v>68</v>
      </c>
      <c r="D35" s="17">
        <v>2030</v>
      </c>
      <c r="E35" s="18">
        <v>1536</v>
      </c>
      <c r="F35" s="19">
        <v>460</v>
      </c>
      <c r="G35" s="19">
        <v>348.1</v>
      </c>
      <c r="H35" s="20">
        <v>2030</v>
      </c>
      <c r="I35" s="20">
        <v>1536</v>
      </c>
      <c r="J35" s="21">
        <v>2250</v>
      </c>
      <c r="K35" s="21">
        <v>1702.4818401937034</v>
      </c>
      <c r="L35" s="22">
        <v>340</v>
      </c>
      <c r="M35" s="22">
        <v>257.3</v>
      </c>
      <c r="N35" s="23">
        <v>0.341796875</v>
      </c>
      <c r="O35" s="23">
        <v>0.2587890625</v>
      </c>
      <c r="P35" s="24">
        <v>70</v>
      </c>
      <c r="Q35" s="24">
        <v>52.966101694915253</v>
      </c>
      <c r="R35" s="127"/>
    </row>
    <row r="36" spans="1:18" ht="11" x14ac:dyDescent="0.3">
      <c r="A36" s="14" t="s">
        <v>125</v>
      </c>
      <c r="B36" s="15" t="s">
        <v>124</v>
      </c>
      <c r="C36" s="16" t="s">
        <v>68</v>
      </c>
      <c r="D36" s="36">
        <v>2760</v>
      </c>
      <c r="E36" s="37">
        <v>2088.3777239709443</v>
      </c>
      <c r="F36" s="29">
        <v>670</v>
      </c>
      <c r="G36" s="29">
        <v>506.96125907990319</v>
      </c>
      <c r="H36" s="31">
        <v>3830</v>
      </c>
      <c r="I36" s="31">
        <v>2898.0024213075058</v>
      </c>
      <c r="J36" s="33">
        <v>2650</v>
      </c>
      <c r="K36" s="33">
        <v>2005.1452784503631</v>
      </c>
      <c r="L36" s="35">
        <v>360</v>
      </c>
      <c r="M36" s="35">
        <v>272.39709443099269</v>
      </c>
      <c r="N36" s="40">
        <v>0.390625</v>
      </c>
      <c r="O36" s="40">
        <v>0.29556976392251816</v>
      </c>
      <c r="P36" s="24">
        <v>52645</v>
      </c>
      <c r="Q36" s="24">
        <v>39834.291767554474</v>
      </c>
      <c r="R36" s="127" t="s">
        <v>42</v>
      </c>
    </row>
    <row r="37" spans="1:18" ht="11" x14ac:dyDescent="0.3">
      <c r="A37" s="14" t="s">
        <v>126</v>
      </c>
      <c r="B37" s="15" t="s">
        <v>127</v>
      </c>
      <c r="C37" s="16" t="s">
        <v>82</v>
      </c>
      <c r="D37" s="17">
        <v>1720</v>
      </c>
      <c r="E37" s="18">
        <v>1301.4527845036318</v>
      </c>
      <c r="F37" s="19">
        <v>1720</v>
      </c>
      <c r="G37" s="19">
        <v>1301.4527845036318</v>
      </c>
      <c r="H37" s="20">
        <v>4125</v>
      </c>
      <c r="I37" s="20">
        <v>3121.2167070217915</v>
      </c>
      <c r="J37" s="21">
        <v>210</v>
      </c>
      <c r="K37" s="21">
        <v>158.89830508474566</v>
      </c>
      <c r="L37" s="22">
        <v>345</v>
      </c>
      <c r="M37" s="22">
        <v>261.04721549636804</v>
      </c>
      <c r="N37" s="23">
        <v>33.492177840155954</v>
      </c>
      <c r="O37" s="23">
        <v>25.342144249512675</v>
      </c>
      <c r="P37" s="24">
        <v>34365</v>
      </c>
      <c r="Q37" s="24">
        <v>26002.572639225178</v>
      </c>
      <c r="R37" s="127"/>
    </row>
    <row r="38" spans="1:18" ht="11" x14ac:dyDescent="0.3">
      <c r="A38" s="14" t="s">
        <v>128</v>
      </c>
      <c r="B38" s="15" t="s">
        <v>129</v>
      </c>
      <c r="C38" s="16" t="s">
        <v>96</v>
      </c>
      <c r="D38" s="41">
        <v>1800</v>
      </c>
      <c r="E38" s="18">
        <v>1361.9854721549636</v>
      </c>
      <c r="F38" s="42">
        <v>380</v>
      </c>
      <c r="G38" s="19">
        <v>287.5302663438257</v>
      </c>
      <c r="H38" s="43">
        <v>3100</v>
      </c>
      <c r="I38" s="20">
        <v>2345.641646489104</v>
      </c>
      <c r="J38" s="21">
        <v>50</v>
      </c>
      <c r="K38" s="21">
        <v>37.832929782082296</v>
      </c>
      <c r="L38" s="22">
        <v>310</v>
      </c>
      <c r="M38" s="35">
        <v>287.5302663438257</v>
      </c>
      <c r="N38" s="23">
        <v>0.341796875</v>
      </c>
      <c r="O38" s="23">
        <v>0.25390625</v>
      </c>
      <c r="P38" s="24">
        <v>5845</v>
      </c>
      <c r="Q38" s="24">
        <v>4422.6694915254238</v>
      </c>
      <c r="R38" s="127"/>
    </row>
    <row r="39" spans="1:18" ht="11" x14ac:dyDescent="0.3">
      <c r="A39" s="14" t="s">
        <v>130</v>
      </c>
      <c r="B39" s="15" t="s">
        <v>129</v>
      </c>
      <c r="C39" s="16" t="s">
        <v>96</v>
      </c>
      <c r="D39" s="41">
        <v>1800</v>
      </c>
      <c r="E39" s="18">
        <v>1361.9854721549636</v>
      </c>
      <c r="F39" s="42">
        <v>380</v>
      </c>
      <c r="G39" s="19">
        <v>287.5302663438257</v>
      </c>
      <c r="H39" s="43">
        <v>3100</v>
      </c>
      <c r="I39" s="20">
        <v>2345.641646489104</v>
      </c>
      <c r="J39" s="21">
        <v>50</v>
      </c>
      <c r="K39" s="21">
        <v>37.832929782082296</v>
      </c>
      <c r="L39" s="22">
        <v>310</v>
      </c>
      <c r="M39" s="35">
        <v>287.5302663438257</v>
      </c>
      <c r="N39" s="23">
        <v>0.341796875</v>
      </c>
      <c r="O39" s="23">
        <v>0.25390625</v>
      </c>
      <c r="P39" s="24">
        <v>5845</v>
      </c>
      <c r="Q39" s="24">
        <v>4422.6694915254238</v>
      </c>
      <c r="R39" s="127"/>
    </row>
    <row r="40" spans="1:18" ht="11" x14ac:dyDescent="0.3">
      <c r="A40" s="14" t="s">
        <v>131</v>
      </c>
      <c r="B40" s="15" t="s">
        <v>129</v>
      </c>
      <c r="C40" s="16" t="s">
        <v>96</v>
      </c>
      <c r="D40" s="17">
        <v>2200</v>
      </c>
      <c r="E40" s="18">
        <v>1664.6489104116222</v>
      </c>
      <c r="F40" s="19">
        <v>380</v>
      </c>
      <c r="G40" s="19">
        <v>288</v>
      </c>
      <c r="H40" s="20">
        <v>2800</v>
      </c>
      <c r="I40" s="20">
        <v>2118.6440677966098</v>
      </c>
      <c r="J40" s="21">
        <v>80</v>
      </c>
      <c r="K40" s="21">
        <v>60.532687651331678</v>
      </c>
      <c r="L40" s="22">
        <v>65</v>
      </c>
      <c r="M40" s="22">
        <v>49.182808716707022</v>
      </c>
      <c r="N40" s="23">
        <v>0.244140625</v>
      </c>
      <c r="O40" s="23">
        <v>0.185546875</v>
      </c>
      <c r="P40" s="24">
        <v>6805</v>
      </c>
      <c r="Q40" s="24">
        <v>5149.0617433414036</v>
      </c>
      <c r="R40" s="127"/>
    </row>
    <row r="41" spans="1:18" ht="11" x14ac:dyDescent="0.3">
      <c r="A41" s="14" t="s">
        <v>132</v>
      </c>
      <c r="B41" s="15" t="s">
        <v>133</v>
      </c>
      <c r="C41" s="16" t="s">
        <v>68</v>
      </c>
      <c r="D41" s="17">
        <v>27750</v>
      </c>
      <c r="E41" s="18">
        <v>20997.276029055687</v>
      </c>
      <c r="F41" s="19">
        <v>2240</v>
      </c>
      <c r="G41" s="19">
        <v>1694.9152542372881</v>
      </c>
      <c r="H41" s="20">
        <v>83240</v>
      </c>
      <c r="I41" s="20">
        <v>62984.261501210654</v>
      </c>
      <c r="J41" s="21">
        <v>0</v>
      </c>
      <c r="K41" s="21">
        <v>0</v>
      </c>
      <c r="L41" s="22" t="s">
        <v>69</v>
      </c>
      <c r="M41" s="22" t="s">
        <v>70</v>
      </c>
      <c r="N41" s="23">
        <v>810.74047579771536</v>
      </c>
      <c r="O41" s="23">
        <v>613.45374984693956</v>
      </c>
      <c r="P41" s="24">
        <v>83240</v>
      </c>
      <c r="Q41" s="24">
        <v>62984.261501210654</v>
      </c>
      <c r="R41" s="127"/>
    </row>
    <row r="42" spans="1:18" ht="11" x14ac:dyDescent="0.3">
      <c r="A42" s="14" t="s">
        <v>134</v>
      </c>
      <c r="B42" s="15" t="s">
        <v>135</v>
      </c>
      <c r="C42" s="16" t="s">
        <v>68</v>
      </c>
      <c r="D42" s="17">
        <v>240</v>
      </c>
      <c r="E42" s="18">
        <v>181.59806295399514</v>
      </c>
      <c r="F42" s="19">
        <v>240</v>
      </c>
      <c r="G42" s="19">
        <v>181.59806295399514</v>
      </c>
      <c r="H42" s="20">
        <v>240</v>
      </c>
      <c r="I42" s="20">
        <v>181.59806295399514</v>
      </c>
      <c r="J42" s="21">
        <v>0</v>
      </c>
      <c r="K42" s="21">
        <v>0</v>
      </c>
      <c r="L42" s="22">
        <v>90</v>
      </c>
      <c r="M42" s="22">
        <v>68.099273607748174</v>
      </c>
      <c r="N42" s="23">
        <v>0</v>
      </c>
      <c r="O42" s="23">
        <v>0</v>
      </c>
      <c r="P42" s="24">
        <v>100</v>
      </c>
      <c r="Q42" s="24">
        <v>75.665859564164649</v>
      </c>
      <c r="R42" s="127"/>
    </row>
    <row r="43" spans="1:18" ht="11" x14ac:dyDescent="0.3">
      <c r="A43" s="14" t="s">
        <v>136</v>
      </c>
      <c r="B43" s="15" t="s">
        <v>137</v>
      </c>
      <c r="C43" s="16" t="s">
        <v>68</v>
      </c>
      <c r="D43" s="17">
        <v>1860</v>
      </c>
      <c r="E43" s="18">
        <v>1407.3849878934625</v>
      </c>
      <c r="F43" s="19">
        <v>330</v>
      </c>
      <c r="G43" s="19">
        <v>249.69733656174333</v>
      </c>
      <c r="H43" s="20">
        <v>3425</v>
      </c>
      <c r="I43" s="20">
        <v>2591.5556900726392</v>
      </c>
      <c r="J43" s="21">
        <v>0</v>
      </c>
      <c r="K43" s="21">
        <v>0</v>
      </c>
      <c r="L43" s="22">
        <v>90</v>
      </c>
      <c r="M43" s="22">
        <v>68.099273607748174</v>
      </c>
      <c r="N43" s="23">
        <v>0.34294618323586756</v>
      </c>
      <c r="O43" s="23">
        <v>0.25949317738791433</v>
      </c>
      <c r="P43" s="24">
        <v>52095</v>
      </c>
      <c r="Q43" s="24">
        <v>39418.129539951573</v>
      </c>
      <c r="R43" s="127"/>
    </row>
    <row r="44" spans="1:18" ht="11" x14ac:dyDescent="0.3">
      <c r="A44" s="14" t="s">
        <v>138</v>
      </c>
      <c r="B44" s="15" t="s">
        <v>139</v>
      </c>
      <c r="C44" s="16" t="s">
        <v>82</v>
      </c>
      <c r="D44" s="36">
        <v>2660</v>
      </c>
      <c r="E44" s="18">
        <v>2012.7118644067793</v>
      </c>
      <c r="F44" s="29">
        <v>535</v>
      </c>
      <c r="G44" s="19">
        <v>404.81234866828083</v>
      </c>
      <c r="H44" s="31">
        <v>2660</v>
      </c>
      <c r="I44" s="20">
        <v>2012.7118644067793</v>
      </c>
      <c r="J44" s="33">
        <v>245</v>
      </c>
      <c r="K44" s="21">
        <v>185.38135593220341</v>
      </c>
      <c r="L44" s="35">
        <v>200</v>
      </c>
      <c r="M44" s="22">
        <v>151.3317191283293</v>
      </c>
      <c r="N44" s="23">
        <v>0.29296875</v>
      </c>
      <c r="O44" s="23">
        <v>0.2216796875</v>
      </c>
      <c r="P44" s="24">
        <v>695</v>
      </c>
      <c r="Q44" s="24">
        <v>525.87772397094432</v>
      </c>
      <c r="R44" s="127"/>
    </row>
    <row r="45" spans="1:18" ht="11" x14ac:dyDescent="0.3">
      <c r="A45" s="14" t="s">
        <v>140</v>
      </c>
      <c r="B45" s="15" t="s">
        <v>139</v>
      </c>
      <c r="C45" s="16" t="s">
        <v>82</v>
      </c>
      <c r="D45" s="17">
        <v>2660</v>
      </c>
      <c r="E45" s="18">
        <v>2012.7</v>
      </c>
      <c r="F45" s="19">
        <v>535</v>
      </c>
      <c r="G45" s="19">
        <v>287.42857142857144</v>
      </c>
      <c r="H45" s="20">
        <v>2660</v>
      </c>
      <c r="I45" s="20">
        <v>2012.7</v>
      </c>
      <c r="J45" s="21">
        <v>245</v>
      </c>
      <c r="K45" s="21">
        <v>185.38135593220326</v>
      </c>
      <c r="L45" s="22">
        <v>200</v>
      </c>
      <c r="M45" s="22">
        <v>151.30000000000001</v>
      </c>
      <c r="N45" s="23">
        <v>0.29296875</v>
      </c>
      <c r="O45" s="23">
        <v>0.2216796875</v>
      </c>
      <c r="P45" s="24">
        <v>695</v>
      </c>
      <c r="Q45" s="24">
        <v>525.87772397094432</v>
      </c>
      <c r="R45" s="127"/>
    </row>
    <row r="46" spans="1:18" ht="11" x14ac:dyDescent="0.3">
      <c r="A46" s="14" t="s">
        <v>141</v>
      </c>
      <c r="B46" s="15" t="s">
        <v>142</v>
      </c>
      <c r="C46" s="16" t="s">
        <v>68</v>
      </c>
      <c r="D46" s="17">
        <v>30645</v>
      </c>
      <c r="E46" s="18">
        <v>23187.802663438255</v>
      </c>
      <c r="F46" s="19">
        <v>4145</v>
      </c>
      <c r="G46" s="19">
        <v>3136.3498789346249</v>
      </c>
      <c r="H46" s="20">
        <v>70400</v>
      </c>
      <c r="I46" s="20">
        <v>53268.76513317191</v>
      </c>
      <c r="J46" s="21">
        <v>3315</v>
      </c>
      <c r="K46" s="21">
        <v>2508.3232445520562</v>
      </c>
      <c r="L46" s="22" t="s">
        <v>69</v>
      </c>
      <c r="M46" s="22" t="s">
        <v>70</v>
      </c>
      <c r="N46" s="23">
        <v>826.60428727117687</v>
      </c>
      <c r="O46" s="23">
        <v>625.45723915797271</v>
      </c>
      <c r="P46" s="24">
        <v>70400</v>
      </c>
      <c r="Q46" s="24">
        <v>53268.76513317191</v>
      </c>
      <c r="R46" s="127"/>
    </row>
    <row r="47" spans="1:18" ht="11" x14ac:dyDescent="0.3">
      <c r="A47" s="14" t="s">
        <v>143</v>
      </c>
      <c r="B47" s="15" t="s">
        <v>142</v>
      </c>
      <c r="C47" s="16" t="s">
        <v>68</v>
      </c>
      <c r="D47" s="17">
        <v>30645</v>
      </c>
      <c r="E47" s="18">
        <v>23187.802663438255</v>
      </c>
      <c r="F47" s="19">
        <v>2735</v>
      </c>
      <c r="G47" s="19">
        <v>2069.4612590799029</v>
      </c>
      <c r="H47" s="20">
        <v>70400</v>
      </c>
      <c r="I47" s="20">
        <v>53268.76513317191</v>
      </c>
      <c r="J47" s="21">
        <v>3315</v>
      </c>
      <c r="K47" s="21">
        <v>2508.3232445520562</v>
      </c>
      <c r="L47" s="22" t="s">
        <v>69</v>
      </c>
      <c r="M47" s="22" t="s">
        <v>70</v>
      </c>
      <c r="N47" s="23">
        <v>690.98980288075268</v>
      </c>
      <c r="O47" s="23">
        <v>522.84337385044842</v>
      </c>
      <c r="P47" s="24">
        <v>70400</v>
      </c>
      <c r="Q47" s="24">
        <v>53268.76513317191</v>
      </c>
      <c r="R47" s="127"/>
    </row>
    <row r="48" spans="1:18" ht="11" x14ac:dyDescent="0.3">
      <c r="A48" s="14" t="s">
        <v>144</v>
      </c>
      <c r="B48" s="15" t="s">
        <v>145</v>
      </c>
      <c r="C48" s="16" t="s">
        <v>68</v>
      </c>
      <c r="D48" s="17">
        <v>240</v>
      </c>
      <c r="E48" s="18">
        <v>181.59806295399514</v>
      </c>
      <c r="F48" s="19">
        <v>240</v>
      </c>
      <c r="G48" s="19">
        <v>181.59806295399514</v>
      </c>
      <c r="H48" s="20">
        <v>240</v>
      </c>
      <c r="I48" s="20">
        <v>181.59806295399514</v>
      </c>
      <c r="J48" s="21">
        <v>0</v>
      </c>
      <c r="K48" s="21">
        <v>0</v>
      </c>
      <c r="L48" s="22">
        <v>90</v>
      </c>
      <c r="M48" s="22">
        <v>68.099273607748174</v>
      </c>
      <c r="N48" s="23">
        <v>1.6278956825720883</v>
      </c>
      <c r="O48" s="23">
        <v>1.2317612610260957</v>
      </c>
      <c r="P48" s="24">
        <v>85</v>
      </c>
      <c r="Q48" s="24">
        <v>64.315980629539951</v>
      </c>
      <c r="R48" s="127"/>
    </row>
    <row r="49" spans="1:18" ht="11" x14ac:dyDescent="0.3">
      <c r="A49" s="14" t="s">
        <v>146</v>
      </c>
      <c r="B49" s="15" t="s">
        <v>147</v>
      </c>
      <c r="C49" s="16" t="s">
        <v>65</v>
      </c>
      <c r="D49" s="17">
        <v>3315</v>
      </c>
      <c r="E49" s="18">
        <v>2508.323244552058</v>
      </c>
      <c r="F49" s="19">
        <v>830</v>
      </c>
      <c r="G49" s="19">
        <v>628.0266343825665</v>
      </c>
      <c r="H49" s="20">
        <v>3315</v>
      </c>
      <c r="I49" s="20">
        <v>2508.323244552058</v>
      </c>
      <c r="J49" s="21">
        <v>0</v>
      </c>
      <c r="K49" s="21">
        <v>0</v>
      </c>
      <c r="L49" s="22">
        <v>90</v>
      </c>
      <c r="M49" s="22">
        <v>68.099273607748174</v>
      </c>
      <c r="N49" s="23">
        <v>0.80738226559101745</v>
      </c>
      <c r="O49" s="23">
        <v>0.6109127312280701</v>
      </c>
      <c r="P49" s="24">
        <v>27385</v>
      </c>
      <c r="Q49" s="24">
        <v>20721.095641646487</v>
      </c>
      <c r="R49" s="127"/>
    </row>
    <row r="50" spans="1:18" ht="11" x14ac:dyDescent="0.3">
      <c r="A50" s="14" t="s">
        <v>148</v>
      </c>
      <c r="B50" s="15" t="s">
        <v>147</v>
      </c>
      <c r="C50" s="16" t="s">
        <v>65</v>
      </c>
      <c r="D50" s="17">
        <v>2900</v>
      </c>
      <c r="E50" s="18">
        <v>2194.309927360775</v>
      </c>
      <c r="F50" s="19">
        <v>830</v>
      </c>
      <c r="G50" s="19">
        <v>628.0266343825665</v>
      </c>
      <c r="H50" s="20">
        <v>3315</v>
      </c>
      <c r="I50" s="20">
        <v>2508.323244552058</v>
      </c>
      <c r="J50" s="21">
        <v>0</v>
      </c>
      <c r="K50" s="21">
        <v>0</v>
      </c>
      <c r="L50" s="22">
        <v>90</v>
      </c>
      <c r="M50" s="22">
        <v>68.099273607748174</v>
      </c>
      <c r="N50" s="23">
        <v>0.40369113279550872</v>
      </c>
      <c r="O50" s="23">
        <v>0.30545636561403505</v>
      </c>
      <c r="P50" s="24">
        <v>71090</v>
      </c>
      <c r="Q50" s="24">
        <v>53790.859564164646</v>
      </c>
      <c r="R50" s="127"/>
    </row>
    <row r="51" spans="1:18" ht="11" x14ac:dyDescent="0.3">
      <c r="A51" s="14" t="s">
        <v>149</v>
      </c>
      <c r="B51" s="15" t="s">
        <v>150</v>
      </c>
      <c r="C51" s="16" t="s">
        <v>82</v>
      </c>
      <c r="D51" s="17">
        <v>2900</v>
      </c>
      <c r="E51" s="18">
        <v>2194.309927360775</v>
      </c>
      <c r="F51" s="19">
        <v>830</v>
      </c>
      <c r="G51" s="19">
        <v>628.0266343825665</v>
      </c>
      <c r="H51" s="20">
        <v>3730</v>
      </c>
      <c r="I51" s="20">
        <v>2822.3365617433415</v>
      </c>
      <c r="J51" s="21">
        <v>600</v>
      </c>
      <c r="K51" s="21">
        <v>453.99515738498758</v>
      </c>
      <c r="L51" s="22">
        <v>90</v>
      </c>
      <c r="M51" s="22">
        <v>68.099273607748174</v>
      </c>
      <c r="N51" s="23">
        <v>0.82650060703488493</v>
      </c>
      <c r="O51" s="23">
        <v>0.62537878861598428</v>
      </c>
      <c r="P51" s="24">
        <v>41415</v>
      </c>
      <c r="Q51" s="24">
        <v>31337.015738498787</v>
      </c>
      <c r="R51" s="127"/>
    </row>
    <row r="52" spans="1:18" ht="11" x14ac:dyDescent="0.3">
      <c r="A52" s="14" t="s">
        <v>151</v>
      </c>
      <c r="B52" s="15" t="s">
        <v>150</v>
      </c>
      <c r="C52" s="16" t="s">
        <v>82</v>
      </c>
      <c r="D52" s="17">
        <v>2100</v>
      </c>
      <c r="E52" s="18">
        <v>1588.9830508474574</v>
      </c>
      <c r="F52" s="19">
        <v>700</v>
      </c>
      <c r="G52" s="19">
        <v>529.66101694915244</v>
      </c>
      <c r="H52" s="20">
        <v>3150</v>
      </c>
      <c r="I52" s="20">
        <v>2383.4745762711864</v>
      </c>
      <c r="J52" s="21">
        <v>0</v>
      </c>
      <c r="K52" s="21">
        <v>0</v>
      </c>
      <c r="L52" s="22">
        <v>90</v>
      </c>
      <c r="M52" s="22">
        <v>68.099273607748174</v>
      </c>
      <c r="N52" s="23">
        <v>0.82650060703488493</v>
      </c>
      <c r="O52" s="23">
        <v>0.62537878861598428</v>
      </c>
      <c r="P52" s="24">
        <v>124235</v>
      </c>
      <c r="Q52" s="24">
        <v>94003.480629539947</v>
      </c>
      <c r="R52" s="127"/>
    </row>
    <row r="53" spans="1:18" ht="11" x14ac:dyDescent="0.3">
      <c r="A53" s="14" t="s">
        <v>152</v>
      </c>
      <c r="B53" s="15" t="s">
        <v>153</v>
      </c>
      <c r="C53" s="16" t="s">
        <v>65</v>
      </c>
      <c r="D53" s="17">
        <v>240</v>
      </c>
      <c r="E53" s="18">
        <v>181.59806295399514</v>
      </c>
      <c r="F53" s="19">
        <v>240</v>
      </c>
      <c r="G53" s="19">
        <v>181.59806295399514</v>
      </c>
      <c r="H53" s="20">
        <v>240</v>
      </c>
      <c r="I53" s="20">
        <v>181.59806295399514</v>
      </c>
      <c r="J53" s="21">
        <v>0</v>
      </c>
      <c r="K53" s="21">
        <v>0</v>
      </c>
      <c r="L53" s="22">
        <v>90</v>
      </c>
      <c r="M53" s="22">
        <v>68.099273607748174</v>
      </c>
      <c r="N53" s="23">
        <v>2.1611161559206959E-2</v>
      </c>
      <c r="O53" s="23">
        <v>1.635227115557427E-2</v>
      </c>
      <c r="P53" s="24">
        <v>1495</v>
      </c>
      <c r="Q53" s="24">
        <v>1131.2046004842614</v>
      </c>
      <c r="R53" s="127"/>
    </row>
    <row r="54" spans="1:18" ht="11" x14ac:dyDescent="0.3">
      <c r="A54" s="14" t="s">
        <v>154</v>
      </c>
      <c r="B54" s="15" t="s">
        <v>153</v>
      </c>
      <c r="C54" s="16" t="s">
        <v>65</v>
      </c>
      <c r="D54" s="17">
        <v>240</v>
      </c>
      <c r="E54" s="18">
        <v>181.59806295399514</v>
      </c>
      <c r="F54" s="19">
        <v>240</v>
      </c>
      <c r="G54" s="19">
        <v>181.59806295399514</v>
      </c>
      <c r="H54" s="20">
        <v>240</v>
      </c>
      <c r="I54" s="20">
        <v>181.59806295399514</v>
      </c>
      <c r="J54" s="21">
        <v>0</v>
      </c>
      <c r="K54" s="21">
        <v>0</v>
      </c>
      <c r="L54" s="22">
        <v>90</v>
      </c>
      <c r="M54" s="22">
        <v>68.099273607748174</v>
      </c>
      <c r="N54" s="23">
        <v>3.3853322442457146E-2</v>
      </c>
      <c r="O54" s="23">
        <v>2.5615407417113455E-2</v>
      </c>
      <c r="P54" s="24">
        <v>4185</v>
      </c>
      <c r="Q54" s="24">
        <v>3166.6162227602904</v>
      </c>
      <c r="R54" s="127"/>
    </row>
    <row r="55" spans="1:18" ht="11" x14ac:dyDescent="0.3">
      <c r="A55" s="14" t="s">
        <v>155</v>
      </c>
      <c r="B55" s="15" t="s">
        <v>156</v>
      </c>
      <c r="C55" s="16" t="s">
        <v>65</v>
      </c>
      <c r="D55" s="17">
        <v>2960</v>
      </c>
      <c r="E55" s="18">
        <v>2239.7094430992734</v>
      </c>
      <c r="F55" s="19">
        <v>740</v>
      </c>
      <c r="G55" s="19">
        <v>559.92736077481834</v>
      </c>
      <c r="H55" s="20">
        <v>2960</v>
      </c>
      <c r="I55" s="20">
        <v>2239.7094430992734</v>
      </c>
      <c r="J55" s="21">
        <v>2120</v>
      </c>
      <c r="K55" s="21">
        <v>1604.1162227602895</v>
      </c>
      <c r="L55" s="22">
        <v>150</v>
      </c>
      <c r="M55" s="22">
        <v>113.49878934624698</v>
      </c>
      <c r="N55" s="23">
        <v>1.46484375</v>
      </c>
      <c r="O55" s="23">
        <v>1.1083984375</v>
      </c>
      <c r="P55" s="24">
        <v>13425</v>
      </c>
      <c r="Q55" s="24">
        <v>10158.141646489104</v>
      </c>
      <c r="R55" s="127"/>
    </row>
    <row r="56" spans="1:18" ht="11" x14ac:dyDescent="0.3">
      <c r="A56" s="14" t="s">
        <v>157</v>
      </c>
      <c r="B56" s="15" t="s">
        <v>156</v>
      </c>
      <c r="C56" s="16" t="s">
        <v>65</v>
      </c>
      <c r="D56" s="17">
        <v>3155</v>
      </c>
      <c r="E56" s="18">
        <v>2387.2578692493944</v>
      </c>
      <c r="F56" s="19">
        <v>790</v>
      </c>
      <c r="G56" s="19">
        <v>597.76029055690071</v>
      </c>
      <c r="H56" s="20">
        <v>3550</v>
      </c>
      <c r="I56" s="20">
        <v>2686.1380145278449</v>
      </c>
      <c r="J56" s="21">
        <v>2145</v>
      </c>
      <c r="K56" s="21">
        <v>1623.0326876513318</v>
      </c>
      <c r="L56" s="22">
        <v>400</v>
      </c>
      <c r="M56" s="22">
        <v>302.66343825665859</v>
      </c>
      <c r="N56" s="23">
        <v>0.341796875</v>
      </c>
      <c r="O56" s="23">
        <v>0.2586235434322034</v>
      </c>
      <c r="P56" s="24">
        <v>5965</v>
      </c>
      <c r="Q56" s="24">
        <v>4513.4685230024215</v>
      </c>
      <c r="R56" s="127" t="s">
        <v>42</v>
      </c>
    </row>
    <row r="57" spans="1:18" ht="11" x14ac:dyDescent="0.3">
      <c r="A57" s="14" t="s">
        <v>158</v>
      </c>
      <c r="B57" s="15" t="s">
        <v>159</v>
      </c>
      <c r="C57" s="16" t="s">
        <v>68</v>
      </c>
      <c r="D57" s="17">
        <v>240</v>
      </c>
      <c r="E57" s="18">
        <v>181.59806295399514</v>
      </c>
      <c r="F57" s="19">
        <v>240</v>
      </c>
      <c r="G57" s="19">
        <v>181.59806295399514</v>
      </c>
      <c r="H57" s="20">
        <v>290</v>
      </c>
      <c r="I57" s="20">
        <v>219.43099273607746</v>
      </c>
      <c r="J57" s="21">
        <v>25</v>
      </c>
      <c r="K57" s="21">
        <v>18.916464891041148</v>
      </c>
      <c r="L57" s="22">
        <v>90</v>
      </c>
      <c r="M57" s="22">
        <v>68.099273607748174</v>
      </c>
      <c r="N57" s="23">
        <v>6.5274786190359784</v>
      </c>
      <c r="O57" s="23">
        <v>4.9390728049606372</v>
      </c>
      <c r="P57" s="24">
        <v>290</v>
      </c>
      <c r="Q57" s="24">
        <v>219.43099273607746</v>
      </c>
      <c r="R57" s="127"/>
    </row>
    <row r="58" spans="1:18" ht="11" x14ac:dyDescent="0.3">
      <c r="A58" s="14" t="s">
        <v>160</v>
      </c>
      <c r="B58" s="15" t="s">
        <v>161</v>
      </c>
      <c r="C58" s="16" t="s">
        <v>79</v>
      </c>
      <c r="D58" s="17">
        <v>3300</v>
      </c>
      <c r="E58" s="18">
        <v>2496.9733656174335</v>
      </c>
      <c r="F58" s="19">
        <v>3300</v>
      </c>
      <c r="G58" s="19">
        <v>2496.9733656174335</v>
      </c>
      <c r="H58" s="20">
        <v>3300</v>
      </c>
      <c r="I58" s="20">
        <v>2496.9733656174335</v>
      </c>
      <c r="J58" s="21">
        <v>3300</v>
      </c>
      <c r="K58" s="21">
        <v>2496.9733656174317</v>
      </c>
      <c r="L58" s="22" t="s">
        <v>69</v>
      </c>
      <c r="M58" s="22" t="s">
        <v>70</v>
      </c>
      <c r="N58" s="23">
        <v>583.00851150097481</v>
      </c>
      <c r="O58" s="23">
        <v>441.13840155945428</v>
      </c>
      <c r="P58" s="24">
        <v>3300</v>
      </c>
      <c r="Q58" s="24">
        <v>2496.9733656174335</v>
      </c>
      <c r="R58" s="127"/>
    </row>
    <row r="59" spans="1:18" ht="11" x14ac:dyDescent="0.3">
      <c r="A59" s="14" t="s">
        <v>162</v>
      </c>
      <c r="B59" s="15" t="s">
        <v>163</v>
      </c>
      <c r="C59" s="16" t="s">
        <v>68</v>
      </c>
      <c r="D59" s="17">
        <v>3275</v>
      </c>
      <c r="E59" s="18">
        <v>2478.0569007263921</v>
      </c>
      <c r="F59" s="19">
        <v>730</v>
      </c>
      <c r="G59" s="19">
        <v>552.36077481840198</v>
      </c>
      <c r="H59" s="20">
        <v>3640</v>
      </c>
      <c r="I59" s="20">
        <v>2754.2372881355932</v>
      </c>
      <c r="J59" s="21">
        <v>810</v>
      </c>
      <c r="K59" s="21">
        <v>612.89346246973355</v>
      </c>
      <c r="L59" s="22">
        <v>370</v>
      </c>
      <c r="M59" s="22">
        <v>279.96368038740917</v>
      </c>
      <c r="N59" s="23">
        <v>1.6530012140697699</v>
      </c>
      <c r="O59" s="23">
        <v>1.2507575772319686</v>
      </c>
      <c r="P59" s="24">
        <v>66260</v>
      </c>
      <c r="Q59" s="24">
        <v>50136.198547215499</v>
      </c>
      <c r="R59" s="127" t="s">
        <v>42</v>
      </c>
    </row>
    <row r="60" spans="1:18" ht="11" x14ac:dyDescent="0.3">
      <c r="A60" s="25" t="s">
        <v>164</v>
      </c>
      <c r="B60" s="26" t="s">
        <v>165</v>
      </c>
      <c r="C60" s="16" t="s">
        <v>76</v>
      </c>
      <c r="D60" s="27">
        <v>2900</v>
      </c>
      <c r="E60" s="18">
        <v>2194.309927360775</v>
      </c>
      <c r="F60" s="28">
        <v>645</v>
      </c>
      <c r="G60" s="29">
        <v>488.04479418886194</v>
      </c>
      <c r="H60" s="30">
        <v>3545</v>
      </c>
      <c r="I60" s="31">
        <v>2682.3547215496365</v>
      </c>
      <c r="J60" s="32">
        <v>2460</v>
      </c>
      <c r="K60" s="33">
        <v>1861.3801452784505</v>
      </c>
      <c r="L60" s="34">
        <v>325</v>
      </c>
      <c r="M60" s="35">
        <v>245.91404358353512</v>
      </c>
      <c r="N60" s="23">
        <v>0</v>
      </c>
      <c r="O60" s="23">
        <v>0</v>
      </c>
      <c r="P60" s="15"/>
      <c r="Q60" s="24"/>
      <c r="R60" s="127"/>
    </row>
    <row r="61" spans="1:18" ht="11" x14ac:dyDescent="0.3">
      <c r="A61" s="14" t="s">
        <v>166</v>
      </c>
      <c r="B61" s="15" t="s">
        <v>167</v>
      </c>
      <c r="C61" s="16" t="s">
        <v>65</v>
      </c>
      <c r="D61" s="17">
        <v>2485</v>
      </c>
      <c r="E61" s="18">
        <v>1880.2966101694915</v>
      </c>
      <c r="F61" s="19">
        <v>2485</v>
      </c>
      <c r="G61" s="19">
        <v>1880.2966101694915</v>
      </c>
      <c r="H61" s="20">
        <v>2485</v>
      </c>
      <c r="I61" s="20">
        <v>1880.2966101694915</v>
      </c>
      <c r="J61" s="21">
        <v>0</v>
      </c>
      <c r="K61" s="21">
        <v>0</v>
      </c>
      <c r="L61" s="22">
        <v>415</v>
      </c>
      <c r="M61" s="22">
        <v>314.01331719128325</v>
      </c>
      <c r="N61" s="23">
        <v>4.0361760071303241</v>
      </c>
      <c r="O61" s="23">
        <v>3.0540072693177391</v>
      </c>
      <c r="P61" s="24">
        <v>66170</v>
      </c>
      <c r="Q61" s="24">
        <v>50068.099273607746</v>
      </c>
      <c r="R61" s="127"/>
    </row>
    <row r="62" spans="1:18" ht="11" x14ac:dyDescent="0.3">
      <c r="A62" s="14" t="s">
        <v>168</v>
      </c>
      <c r="B62" s="15" t="s">
        <v>167</v>
      </c>
      <c r="C62" s="16" t="s">
        <v>65</v>
      </c>
      <c r="D62" s="17">
        <v>2485</v>
      </c>
      <c r="E62" s="18">
        <v>1880.2966101694915</v>
      </c>
      <c r="F62" s="19">
        <v>2485</v>
      </c>
      <c r="G62" s="19">
        <v>1880.2966101694915</v>
      </c>
      <c r="H62" s="20">
        <v>2485</v>
      </c>
      <c r="I62" s="20">
        <v>1880.2966101694915</v>
      </c>
      <c r="J62" s="21">
        <v>0</v>
      </c>
      <c r="K62" s="21">
        <v>0</v>
      </c>
      <c r="L62" s="22">
        <v>415</v>
      </c>
      <c r="M62" s="22">
        <v>314.01331719128325</v>
      </c>
      <c r="N62" s="23">
        <v>0.40369113279550872</v>
      </c>
      <c r="O62" s="23">
        <v>0.30545636561403505</v>
      </c>
      <c r="P62" s="24">
        <v>47625</v>
      </c>
      <c r="Q62" s="24">
        <v>36035.86561743341</v>
      </c>
      <c r="R62" s="127"/>
    </row>
    <row r="63" spans="1:18" ht="11" x14ac:dyDescent="0.3">
      <c r="A63" s="44" t="s">
        <v>169</v>
      </c>
      <c r="B63" s="15" t="s">
        <v>170</v>
      </c>
      <c r="C63" s="16" t="s">
        <v>68</v>
      </c>
      <c r="D63" s="41">
        <v>6620</v>
      </c>
      <c r="E63" s="18">
        <v>5009.0799031476963</v>
      </c>
      <c r="F63" s="42">
        <v>1325</v>
      </c>
      <c r="G63" s="19">
        <v>1002.5726392251809</v>
      </c>
      <c r="H63" s="43">
        <v>6620</v>
      </c>
      <c r="I63" s="20">
        <v>5009.0799031476963</v>
      </c>
      <c r="J63" s="45">
        <v>1455.2137599999999</v>
      </c>
      <c r="K63" s="21">
        <v>1101.099999999999</v>
      </c>
      <c r="L63" s="22">
        <v>665</v>
      </c>
      <c r="M63" s="22">
        <v>503.17796610169455</v>
      </c>
      <c r="N63" s="23">
        <v>0.537109375</v>
      </c>
      <c r="O63" s="23">
        <v>0.40640842539346217</v>
      </c>
      <c r="P63" s="24" t="s">
        <v>171</v>
      </c>
      <c r="Q63" s="24" t="s">
        <v>171</v>
      </c>
      <c r="R63" s="127"/>
    </row>
    <row r="64" spans="1:18" ht="11" x14ac:dyDescent="0.3">
      <c r="A64" s="14" t="s">
        <v>172</v>
      </c>
      <c r="B64" s="15" t="s">
        <v>170</v>
      </c>
      <c r="C64" s="16" t="s">
        <v>68</v>
      </c>
      <c r="D64" s="17">
        <v>1900</v>
      </c>
      <c r="E64" s="18">
        <v>1437.6513317191284</v>
      </c>
      <c r="F64" s="19">
        <v>620</v>
      </c>
      <c r="G64" s="19">
        <v>469.12832929782081</v>
      </c>
      <c r="H64" s="20">
        <v>3100</v>
      </c>
      <c r="I64" s="20">
        <v>2345.641646489104</v>
      </c>
      <c r="J64" s="21">
        <v>1300</v>
      </c>
      <c r="K64" s="21">
        <v>983.65617433414047</v>
      </c>
      <c r="L64" s="22">
        <v>310</v>
      </c>
      <c r="M64" s="22">
        <v>234.56416464891041</v>
      </c>
      <c r="N64" s="23">
        <v>0.634765625</v>
      </c>
      <c r="O64" s="23">
        <v>0.478515625</v>
      </c>
      <c r="P64" s="24"/>
      <c r="Q64" s="24"/>
      <c r="R64" s="127"/>
    </row>
    <row r="65" spans="1:18" ht="11" x14ac:dyDescent="0.3">
      <c r="A65" s="14" t="s">
        <v>173</v>
      </c>
      <c r="B65" s="15" t="s">
        <v>174</v>
      </c>
      <c r="C65" s="16" t="s">
        <v>65</v>
      </c>
      <c r="D65" s="17">
        <v>3065</v>
      </c>
      <c r="E65" s="18">
        <v>2319.1585956416466</v>
      </c>
      <c r="F65" s="19">
        <v>770</v>
      </c>
      <c r="G65" s="19">
        <v>582.62711864406776</v>
      </c>
      <c r="H65" s="20">
        <v>3450</v>
      </c>
      <c r="I65" s="20">
        <v>2610.4721549636802</v>
      </c>
      <c r="J65" s="21">
        <v>2070</v>
      </c>
      <c r="K65" s="21">
        <v>1566.2832929782082</v>
      </c>
      <c r="L65" s="22">
        <v>390</v>
      </c>
      <c r="M65" s="22">
        <v>295.09685230024212</v>
      </c>
      <c r="N65" s="23">
        <v>4.0361760071303241</v>
      </c>
      <c r="O65" s="23">
        <v>3.0540072693177391</v>
      </c>
      <c r="P65" s="24">
        <v>40585</v>
      </c>
      <c r="Q65" s="24">
        <v>30708.989104116223</v>
      </c>
      <c r="R65" s="127"/>
    </row>
    <row r="66" spans="1:18" ht="11" x14ac:dyDescent="0.3">
      <c r="A66" s="14" t="s">
        <v>175</v>
      </c>
      <c r="B66" s="15" t="s">
        <v>174</v>
      </c>
      <c r="C66" s="16" t="s">
        <v>65</v>
      </c>
      <c r="D66" s="17">
        <v>2485</v>
      </c>
      <c r="E66" s="18">
        <v>1880.2966101694915</v>
      </c>
      <c r="F66" s="19">
        <v>830</v>
      </c>
      <c r="G66" s="19">
        <v>628.0266343825665</v>
      </c>
      <c r="H66" s="20">
        <v>2900</v>
      </c>
      <c r="I66" s="20">
        <v>2194.309927360775</v>
      </c>
      <c r="J66" s="21">
        <v>0</v>
      </c>
      <c r="K66" s="21">
        <v>0</v>
      </c>
      <c r="L66" s="22">
        <v>90</v>
      </c>
      <c r="M66" s="22">
        <v>68.099273607748174</v>
      </c>
      <c r="N66" s="23">
        <v>0.341796875</v>
      </c>
      <c r="O66" s="23">
        <v>0.2586235434322034</v>
      </c>
      <c r="P66" s="24">
        <v>56570</v>
      </c>
      <c r="Q66" s="24">
        <v>42804.176755447945</v>
      </c>
      <c r="R66" s="127" t="s">
        <v>42</v>
      </c>
    </row>
    <row r="67" spans="1:18" ht="11" x14ac:dyDescent="0.3">
      <c r="A67" s="14" t="s">
        <v>176</v>
      </c>
      <c r="B67" s="15" t="s">
        <v>177</v>
      </c>
      <c r="C67" s="16" t="s">
        <v>65</v>
      </c>
      <c r="D67" s="17">
        <v>2485</v>
      </c>
      <c r="E67" s="18">
        <v>1880.2966101694915</v>
      </c>
      <c r="F67" s="19">
        <v>415</v>
      </c>
      <c r="G67" s="19">
        <v>314.01331719128325</v>
      </c>
      <c r="H67" s="20">
        <v>3315</v>
      </c>
      <c r="I67" s="20">
        <v>2508.323244552058</v>
      </c>
      <c r="J67" s="21">
        <v>2000</v>
      </c>
      <c r="K67" s="21">
        <v>1513.317191283292</v>
      </c>
      <c r="L67" s="22">
        <v>90</v>
      </c>
      <c r="M67" s="22">
        <v>68.099273607748174</v>
      </c>
      <c r="N67" s="23">
        <v>0.41325030351744246</v>
      </c>
      <c r="O67" s="23">
        <v>0.31268939430799214</v>
      </c>
      <c r="P67" s="24">
        <v>66345</v>
      </c>
      <c r="Q67" s="24">
        <v>50200.514527845036</v>
      </c>
      <c r="R67" s="127"/>
    </row>
    <row r="68" spans="1:18" ht="11" x14ac:dyDescent="0.3">
      <c r="A68" s="14" t="s">
        <v>178</v>
      </c>
      <c r="B68" s="15" t="s">
        <v>177</v>
      </c>
      <c r="C68" s="16" t="s">
        <v>65</v>
      </c>
      <c r="D68" s="17">
        <v>2485</v>
      </c>
      <c r="E68" s="18">
        <v>1880.2966101694915</v>
      </c>
      <c r="F68" s="19">
        <v>830</v>
      </c>
      <c r="G68" s="19">
        <v>628.0266343825665</v>
      </c>
      <c r="H68" s="20">
        <v>3315</v>
      </c>
      <c r="I68" s="20">
        <v>2508.323244552058</v>
      </c>
      <c r="J68" s="21">
        <v>2000</v>
      </c>
      <c r="K68" s="21">
        <v>1513.317191283292</v>
      </c>
      <c r="L68" s="22">
        <v>170</v>
      </c>
      <c r="M68" s="22">
        <v>128.6319612590799</v>
      </c>
      <c r="N68" s="23">
        <v>0.80738226559101745</v>
      </c>
      <c r="O68" s="23">
        <v>0.6109127312280701</v>
      </c>
      <c r="P68" s="24">
        <v>99390</v>
      </c>
      <c r="Q68" s="24">
        <v>75204.297820823238</v>
      </c>
      <c r="R68" s="127"/>
    </row>
    <row r="69" spans="1:18" ht="11" x14ac:dyDescent="0.3">
      <c r="A69" s="14" t="s">
        <v>179</v>
      </c>
      <c r="B69" s="15" t="s">
        <v>177</v>
      </c>
      <c r="C69" s="16" t="s">
        <v>65</v>
      </c>
      <c r="D69" s="17">
        <v>2485</v>
      </c>
      <c r="E69" s="18">
        <v>1880.2966101694915</v>
      </c>
      <c r="F69" s="19">
        <v>830</v>
      </c>
      <c r="G69" s="19">
        <v>628.0266343825665</v>
      </c>
      <c r="H69" s="20">
        <v>3730</v>
      </c>
      <c r="I69" s="20">
        <v>2822.3365617433415</v>
      </c>
      <c r="J69" s="21">
        <v>2000</v>
      </c>
      <c r="K69" s="21">
        <v>1513.317191283292</v>
      </c>
      <c r="L69" s="22">
        <v>90</v>
      </c>
      <c r="M69" s="22">
        <v>68.099273607748174</v>
      </c>
      <c r="N69" s="23">
        <v>0.40369113279550872</v>
      </c>
      <c r="O69" s="23">
        <v>0.30545636561403505</v>
      </c>
      <c r="P69" s="24">
        <v>91105</v>
      </c>
      <c r="Q69" s="24">
        <v>68935.381355932201</v>
      </c>
      <c r="R69" s="127"/>
    </row>
    <row r="70" spans="1:18" ht="11" x14ac:dyDescent="0.3">
      <c r="A70" s="14" t="s">
        <v>180</v>
      </c>
      <c r="B70" s="15" t="s">
        <v>177</v>
      </c>
      <c r="C70" s="16" t="s">
        <v>65</v>
      </c>
      <c r="D70" s="17">
        <v>2900</v>
      </c>
      <c r="E70" s="18">
        <v>2194.309927360775</v>
      </c>
      <c r="F70" s="19">
        <v>830</v>
      </c>
      <c r="G70" s="19">
        <v>628.0266343825665</v>
      </c>
      <c r="H70" s="20">
        <v>3315</v>
      </c>
      <c r="I70" s="20">
        <v>2508.323244552058</v>
      </c>
      <c r="J70" s="21">
        <v>2000</v>
      </c>
      <c r="K70" s="21">
        <v>1513.317191283292</v>
      </c>
      <c r="L70" s="22">
        <v>90</v>
      </c>
      <c r="M70" s="22">
        <v>68.099273607748174</v>
      </c>
      <c r="N70" s="23">
        <v>0.40369113279550872</v>
      </c>
      <c r="O70" s="23">
        <v>0.30545636561403505</v>
      </c>
      <c r="P70" s="24">
        <v>49695</v>
      </c>
      <c r="Q70" s="24">
        <v>37602.148910411619</v>
      </c>
      <c r="R70" s="127"/>
    </row>
    <row r="71" spans="1:18" ht="11" x14ac:dyDescent="0.3">
      <c r="A71" s="14" t="s">
        <v>181</v>
      </c>
      <c r="B71" s="15" t="s">
        <v>182</v>
      </c>
      <c r="C71" s="16" t="s">
        <v>68</v>
      </c>
      <c r="D71" s="17">
        <v>1860</v>
      </c>
      <c r="E71" s="18">
        <v>1407.3849878934625</v>
      </c>
      <c r="F71" s="19">
        <v>330</v>
      </c>
      <c r="G71" s="19">
        <v>249.69733656174333</v>
      </c>
      <c r="H71" s="20">
        <v>3425</v>
      </c>
      <c r="I71" s="20">
        <v>2591.5556900726392</v>
      </c>
      <c r="J71" s="21">
        <v>2300</v>
      </c>
      <c r="K71" s="21">
        <v>1740.3147699757858</v>
      </c>
      <c r="L71" s="22">
        <v>90</v>
      </c>
      <c r="M71" s="22">
        <v>68.099273607748174</v>
      </c>
      <c r="N71" s="23">
        <v>0.34294618323586756</v>
      </c>
      <c r="O71" s="23">
        <v>0.25949317738791433</v>
      </c>
      <c r="P71" s="24">
        <v>44675</v>
      </c>
      <c r="Q71" s="24">
        <v>33803.722760290555</v>
      </c>
      <c r="R71" s="127"/>
    </row>
    <row r="72" spans="1:18" ht="11" x14ac:dyDescent="0.3">
      <c r="A72" s="14" t="s">
        <v>183</v>
      </c>
      <c r="B72" s="15" t="s">
        <v>182</v>
      </c>
      <c r="C72" s="16" t="s">
        <v>68</v>
      </c>
      <c r="D72" s="17">
        <v>2810</v>
      </c>
      <c r="E72" s="18">
        <v>2126.2106537530262</v>
      </c>
      <c r="F72" s="19">
        <v>710</v>
      </c>
      <c r="G72" s="19">
        <v>537.22760290556903</v>
      </c>
      <c r="H72" s="20">
        <v>3900</v>
      </c>
      <c r="I72" s="20">
        <v>2950.9685230024211</v>
      </c>
      <c r="J72" s="21">
        <v>2430</v>
      </c>
      <c r="K72" s="21">
        <v>1838.6803874092009</v>
      </c>
      <c r="L72" s="22">
        <v>370</v>
      </c>
      <c r="M72" s="22">
        <v>279.96368038740917</v>
      </c>
      <c r="N72" s="23">
        <v>0.390625</v>
      </c>
      <c r="O72" s="23">
        <v>0.29556976392251816</v>
      </c>
      <c r="P72" s="24">
        <v>155</v>
      </c>
      <c r="Q72" s="24">
        <v>117.2820823244552</v>
      </c>
      <c r="R72" s="127" t="s">
        <v>42</v>
      </c>
    </row>
    <row r="73" spans="1:18" ht="11" x14ac:dyDescent="0.3">
      <c r="A73" s="14" t="s">
        <v>184</v>
      </c>
      <c r="B73" s="15" t="s">
        <v>185</v>
      </c>
      <c r="C73" s="16" t="s">
        <v>68</v>
      </c>
      <c r="D73" s="17">
        <v>2265</v>
      </c>
      <c r="E73" s="18">
        <v>1713.8317191283293</v>
      </c>
      <c r="F73" s="19">
        <v>2265</v>
      </c>
      <c r="G73" s="19">
        <v>1713.8317191283293</v>
      </c>
      <c r="H73" s="20">
        <v>4525</v>
      </c>
      <c r="I73" s="20">
        <v>3423.8801452784501</v>
      </c>
      <c r="J73" s="21">
        <v>0</v>
      </c>
      <c r="K73" s="21">
        <v>0</v>
      </c>
      <c r="L73" s="22">
        <v>605</v>
      </c>
      <c r="M73" s="22">
        <v>457.7784503631961</v>
      </c>
      <c r="N73" s="23">
        <v>5.1435691692251071</v>
      </c>
      <c r="O73" s="23">
        <v>3.8919258241715395</v>
      </c>
      <c r="P73" s="24">
        <v>61210</v>
      </c>
      <c r="Q73" s="24">
        <v>46315.072639225182</v>
      </c>
      <c r="R73" s="127"/>
    </row>
    <row r="74" spans="1:18" ht="11" x14ac:dyDescent="0.3">
      <c r="A74" s="14" t="s">
        <v>186</v>
      </c>
      <c r="B74" s="15" t="s">
        <v>187</v>
      </c>
      <c r="C74" s="16" t="s">
        <v>65</v>
      </c>
      <c r="D74" s="17">
        <v>20620</v>
      </c>
      <c r="E74" s="18">
        <v>15602.30024213075</v>
      </c>
      <c r="F74" s="19">
        <v>4125</v>
      </c>
      <c r="G74" s="19">
        <v>3121.2167070217915</v>
      </c>
      <c r="H74" s="20">
        <v>82470</v>
      </c>
      <c r="I74" s="20">
        <v>62401.634382566583</v>
      </c>
      <c r="J74" s="21">
        <v>0</v>
      </c>
      <c r="K74" s="21">
        <v>0</v>
      </c>
      <c r="L74" s="22" t="s">
        <v>69</v>
      </c>
      <c r="M74" s="22" t="s">
        <v>70</v>
      </c>
      <c r="N74" s="23">
        <v>569.34424951267056</v>
      </c>
      <c r="O74" s="23">
        <v>430.79922027290445</v>
      </c>
      <c r="P74" s="24">
        <v>82470</v>
      </c>
      <c r="Q74" s="24">
        <v>62401.634382566583</v>
      </c>
      <c r="R74" s="127"/>
    </row>
    <row r="75" spans="1:18" ht="11" x14ac:dyDescent="0.3">
      <c r="A75" s="14" t="s">
        <v>188</v>
      </c>
      <c r="B75" s="15" t="s">
        <v>189</v>
      </c>
      <c r="C75" s="16" t="s">
        <v>65</v>
      </c>
      <c r="D75" s="17">
        <v>830</v>
      </c>
      <c r="E75" s="18">
        <v>628.0266343825665</v>
      </c>
      <c r="F75" s="19">
        <v>415</v>
      </c>
      <c r="G75" s="19">
        <v>314.01331719128325</v>
      </c>
      <c r="H75" s="20">
        <v>2900</v>
      </c>
      <c r="I75" s="20">
        <v>2194.309927360775</v>
      </c>
      <c r="J75" s="21">
        <v>0</v>
      </c>
      <c r="K75" s="21">
        <v>0</v>
      </c>
      <c r="L75" s="22">
        <v>335</v>
      </c>
      <c r="M75" s="22">
        <v>253.48062953995159</v>
      </c>
      <c r="N75" s="23">
        <v>0.74414467466130219</v>
      </c>
      <c r="O75" s="23">
        <v>0.56306346448343081</v>
      </c>
      <c r="P75" s="24">
        <v>105850</v>
      </c>
      <c r="Q75" s="24">
        <v>80092.312348668274</v>
      </c>
      <c r="R75" s="127"/>
    </row>
    <row r="76" spans="1:18" ht="11" x14ac:dyDescent="0.3">
      <c r="A76" s="14" t="s">
        <v>190</v>
      </c>
      <c r="B76" s="15" t="s">
        <v>189</v>
      </c>
      <c r="C76" s="16" t="s">
        <v>65</v>
      </c>
      <c r="D76" s="17">
        <v>2900</v>
      </c>
      <c r="E76" s="18">
        <v>2194.309927360775</v>
      </c>
      <c r="F76" s="19">
        <v>830</v>
      </c>
      <c r="G76" s="19">
        <v>628.0266343825665</v>
      </c>
      <c r="H76" s="20">
        <v>3315</v>
      </c>
      <c r="I76" s="20">
        <v>2508.323244552058</v>
      </c>
      <c r="J76" s="21">
        <v>0</v>
      </c>
      <c r="K76" s="21">
        <v>0</v>
      </c>
      <c r="L76" s="22">
        <v>90</v>
      </c>
      <c r="M76" s="22">
        <v>68.099273607748174</v>
      </c>
      <c r="N76" s="23">
        <v>0.40369113279550872</v>
      </c>
      <c r="O76" s="23">
        <v>0.30545636561403505</v>
      </c>
      <c r="P76" s="24">
        <v>44975</v>
      </c>
      <c r="Q76" s="24">
        <v>34030.720338983047</v>
      </c>
      <c r="R76" s="127"/>
    </row>
    <row r="77" spans="1:18" ht="11" x14ac:dyDescent="0.3">
      <c r="A77" s="14" t="s">
        <v>191</v>
      </c>
      <c r="B77" s="15" t="s">
        <v>189</v>
      </c>
      <c r="C77" s="16" t="s">
        <v>65</v>
      </c>
      <c r="D77" s="17">
        <v>2900</v>
      </c>
      <c r="E77" s="18">
        <v>2194.309927360775</v>
      </c>
      <c r="F77" s="19">
        <v>830</v>
      </c>
      <c r="G77" s="19">
        <v>628.0266343825665</v>
      </c>
      <c r="H77" s="20">
        <v>2900</v>
      </c>
      <c r="I77" s="20">
        <v>2194.309927360775</v>
      </c>
      <c r="J77" s="21">
        <v>0</v>
      </c>
      <c r="K77" s="21">
        <v>0</v>
      </c>
      <c r="L77" s="22">
        <v>90</v>
      </c>
      <c r="M77" s="22">
        <v>68.099273607748174</v>
      </c>
      <c r="N77" s="23">
        <v>0.48457642351956337</v>
      </c>
      <c r="O77" s="23">
        <v>0.36665891610136453</v>
      </c>
      <c r="P77" s="24">
        <v>65705</v>
      </c>
      <c r="Q77" s="24">
        <v>49716.253026634375</v>
      </c>
      <c r="R77" s="127"/>
    </row>
    <row r="78" spans="1:18" ht="11" x14ac:dyDescent="0.3">
      <c r="A78" s="14" t="s">
        <v>192</v>
      </c>
      <c r="B78" s="15" t="s">
        <v>193</v>
      </c>
      <c r="C78" s="16" t="s">
        <v>68</v>
      </c>
      <c r="D78" s="17">
        <v>2200</v>
      </c>
      <c r="E78" s="18">
        <v>1664.6489104116222</v>
      </c>
      <c r="F78" s="19">
        <v>620</v>
      </c>
      <c r="G78" s="19">
        <v>469.12832929782081</v>
      </c>
      <c r="H78" s="43">
        <v>2200</v>
      </c>
      <c r="I78" s="20">
        <v>1664.6489104116222</v>
      </c>
      <c r="J78" s="21">
        <v>1350</v>
      </c>
      <c r="K78" s="21">
        <v>1021.4891041162227</v>
      </c>
      <c r="L78" s="22">
        <v>65</v>
      </c>
      <c r="M78" s="22">
        <v>49</v>
      </c>
      <c r="N78" s="23">
        <v>0.390625</v>
      </c>
      <c r="O78" s="23">
        <v>0.29296875</v>
      </c>
      <c r="P78" s="24">
        <v>24260</v>
      </c>
      <c r="Q78" s="24">
        <v>18356.537530266341</v>
      </c>
      <c r="R78" s="127"/>
    </row>
    <row r="79" spans="1:18" ht="11" x14ac:dyDescent="0.3">
      <c r="A79" s="14" t="s">
        <v>194</v>
      </c>
      <c r="B79" s="15" t="s">
        <v>195</v>
      </c>
      <c r="C79" s="16" t="s">
        <v>65</v>
      </c>
      <c r="D79" s="17">
        <v>2900</v>
      </c>
      <c r="E79" s="18">
        <v>2194.309927360775</v>
      </c>
      <c r="F79" s="19">
        <v>830</v>
      </c>
      <c r="G79" s="19">
        <v>628.0266343825665</v>
      </c>
      <c r="H79" s="20">
        <v>2900</v>
      </c>
      <c r="I79" s="20">
        <v>2194.309927360775</v>
      </c>
      <c r="J79" s="21">
        <v>0</v>
      </c>
      <c r="K79" s="21">
        <v>0</v>
      </c>
      <c r="L79" s="22">
        <v>90</v>
      </c>
      <c r="M79" s="22">
        <v>68.099273607748174</v>
      </c>
      <c r="N79" s="23">
        <v>0.80738226559101745</v>
      </c>
      <c r="O79" s="23">
        <v>0.6109127312280701</v>
      </c>
      <c r="P79" s="24">
        <v>66260</v>
      </c>
      <c r="Q79" s="24">
        <v>50136.198547215499</v>
      </c>
      <c r="R79" s="127"/>
    </row>
    <row r="80" spans="1:18" ht="11" x14ac:dyDescent="0.3">
      <c r="A80" s="14" t="s">
        <v>196</v>
      </c>
      <c r="B80" s="15" t="s">
        <v>195</v>
      </c>
      <c r="C80" s="16" t="s">
        <v>65</v>
      </c>
      <c r="D80" s="17">
        <v>2900</v>
      </c>
      <c r="E80" s="18">
        <v>2194.309927360775</v>
      </c>
      <c r="F80" s="19">
        <v>830</v>
      </c>
      <c r="G80" s="19">
        <v>628.0266343825665</v>
      </c>
      <c r="H80" s="20">
        <v>2900</v>
      </c>
      <c r="I80" s="20">
        <v>2194.309927360775</v>
      </c>
      <c r="J80" s="21">
        <v>0</v>
      </c>
      <c r="K80" s="21">
        <v>0</v>
      </c>
      <c r="L80" s="22">
        <v>90</v>
      </c>
      <c r="M80" s="22">
        <v>68.099273607748174</v>
      </c>
      <c r="N80" s="23">
        <v>0.80738226559101745</v>
      </c>
      <c r="O80" s="23">
        <v>0.6109127312280701</v>
      </c>
      <c r="P80" s="24">
        <v>66260</v>
      </c>
      <c r="Q80" s="24">
        <v>50136.198547215499</v>
      </c>
      <c r="R80" s="127"/>
    </row>
    <row r="81" spans="1:18" ht="11" x14ac:dyDescent="0.3">
      <c r="A81" s="14" t="s">
        <v>197</v>
      </c>
      <c r="B81" s="15" t="s">
        <v>195</v>
      </c>
      <c r="C81" s="16" t="s">
        <v>65</v>
      </c>
      <c r="D81" s="17">
        <v>2900</v>
      </c>
      <c r="E81" s="18">
        <v>2194.309927360775</v>
      </c>
      <c r="F81" s="19">
        <v>830</v>
      </c>
      <c r="G81" s="19">
        <v>628.0266343825665</v>
      </c>
      <c r="H81" s="20">
        <v>2900</v>
      </c>
      <c r="I81" s="20">
        <v>2194.309927360775</v>
      </c>
      <c r="J81" s="21">
        <v>0</v>
      </c>
      <c r="K81" s="21">
        <v>0</v>
      </c>
      <c r="L81" s="22">
        <v>90</v>
      </c>
      <c r="M81" s="22">
        <v>68.099273607748174</v>
      </c>
      <c r="N81" s="23">
        <v>0.48457642351956337</v>
      </c>
      <c r="O81" s="23">
        <v>0.36665891610136453</v>
      </c>
      <c r="P81" s="24">
        <v>48620</v>
      </c>
      <c r="Q81" s="24">
        <v>36788.740920096854</v>
      </c>
      <c r="R81" s="127"/>
    </row>
    <row r="82" spans="1:18" ht="11" x14ac:dyDescent="0.3">
      <c r="A82" s="25" t="s">
        <v>198</v>
      </c>
      <c r="B82" s="26" t="s">
        <v>195</v>
      </c>
      <c r="C82" s="16" t="s">
        <v>65</v>
      </c>
      <c r="D82" s="27">
        <v>2350</v>
      </c>
      <c r="E82" s="18">
        <v>1778.1476997578691</v>
      </c>
      <c r="F82" s="28">
        <v>670</v>
      </c>
      <c r="G82" s="29">
        <v>506.96125907990319</v>
      </c>
      <c r="H82" s="30">
        <v>2680</v>
      </c>
      <c r="I82" s="31">
        <v>2027.8450363196127</v>
      </c>
      <c r="J82" s="32">
        <v>480</v>
      </c>
      <c r="K82" s="33">
        <v>363.19612590799028</v>
      </c>
      <c r="L82" s="34">
        <v>35</v>
      </c>
      <c r="M82" s="35">
        <v>26.483050847457626</v>
      </c>
      <c r="N82" s="23">
        <v>0</v>
      </c>
      <c r="O82" s="23">
        <v>0</v>
      </c>
      <c r="P82" s="15"/>
      <c r="Q82" s="24"/>
      <c r="R82" s="127"/>
    </row>
    <row r="83" spans="1:18" ht="11" x14ac:dyDescent="0.3">
      <c r="A83" s="14" t="s">
        <v>199</v>
      </c>
      <c r="B83" s="15" t="s">
        <v>200</v>
      </c>
      <c r="C83" s="16" t="s">
        <v>79</v>
      </c>
      <c r="D83" s="17">
        <v>15810</v>
      </c>
      <c r="E83" s="18">
        <v>11962.77239709443</v>
      </c>
      <c r="F83" s="19">
        <v>5845</v>
      </c>
      <c r="G83" s="19">
        <v>4422.6694915254238</v>
      </c>
      <c r="H83" s="20">
        <v>15810</v>
      </c>
      <c r="I83" s="20">
        <v>11962.77239709443</v>
      </c>
      <c r="J83" s="21">
        <v>5845</v>
      </c>
      <c r="K83" s="21">
        <v>4422.6694915254202</v>
      </c>
      <c r="L83" s="22" t="s">
        <v>69</v>
      </c>
      <c r="M83" s="22" t="s">
        <v>70</v>
      </c>
      <c r="N83" s="23">
        <v>685.89236647173504</v>
      </c>
      <c r="O83" s="23">
        <v>518.98635477582854</v>
      </c>
      <c r="P83" s="24">
        <v>48110</v>
      </c>
      <c r="Q83" s="24">
        <v>36402.845036319617</v>
      </c>
      <c r="R83" s="127"/>
    </row>
    <row r="84" spans="1:18" ht="11" x14ac:dyDescent="0.3">
      <c r="A84" s="14" t="s">
        <v>201</v>
      </c>
      <c r="B84" s="15" t="s">
        <v>202</v>
      </c>
      <c r="C84" s="16" t="s">
        <v>68</v>
      </c>
      <c r="D84" s="17">
        <v>2065</v>
      </c>
      <c r="E84" s="18">
        <v>1562.4999999999998</v>
      </c>
      <c r="F84" s="19">
        <v>345</v>
      </c>
      <c r="G84" s="19">
        <v>261.04721549636804</v>
      </c>
      <c r="H84" s="20">
        <v>3440</v>
      </c>
      <c r="I84" s="20">
        <v>2602.9055690072637</v>
      </c>
      <c r="J84" s="21">
        <v>0</v>
      </c>
      <c r="K84" s="21">
        <v>0</v>
      </c>
      <c r="L84" s="22">
        <v>90</v>
      </c>
      <c r="M84" s="22">
        <v>68.099273607748174</v>
      </c>
      <c r="N84" s="23">
        <v>0.33624801559454198</v>
      </c>
      <c r="O84" s="23">
        <v>0.25442495126705661</v>
      </c>
      <c r="P84" s="24">
        <v>13745</v>
      </c>
      <c r="Q84" s="24">
        <v>10400.27239709443</v>
      </c>
      <c r="R84" s="127"/>
    </row>
    <row r="85" spans="1:18" ht="11" x14ac:dyDescent="0.3">
      <c r="A85" s="14" t="s">
        <v>203</v>
      </c>
      <c r="B85" s="15" t="s">
        <v>204</v>
      </c>
      <c r="C85" s="16" t="s">
        <v>79</v>
      </c>
      <c r="D85" s="17">
        <v>11685</v>
      </c>
      <c r="E85" s="18">
        <v>8841.5556900726388</v>
      </c>
      <c r="F85" s="19">
        <v>4125</v>
      </c>
      <c r="G85" s="19">
        <v>3121.2167070217915</v>
      </c>
      <c r="H85" s="20">
        <v>48110</v>
      </c>
      <c r="I85" s="20">
        <v>36402.845036319617</v>
      </c>
      <c r="J85" s="21">
        <v>4125</v>
      </c>
      <c r="K85" s="21">
        <v>3121.2167070217897</v>
      </c>
      <c r="L85" s="22" t="s">
        <v>69</v>
      </c>
      <c r="M85" s="22" t="s">
        <v>70</v>
      </c>
      <c r="N85" s="23">
        <v>480.12465653021445</v>
      </c>
      <c r="O85" s="23">
        <v>363.29044834307996</v>
      </c>
      <c r="P85" s="24">
        <v>48110</v>
      </c>
      <c r="Q85" s="24">
        <v>36402.845036319617</v>
      </c>
      <c r="R85" s="127"/>
    </row>
    <row r="86" spans="1:18" ht="11" x14ac:dyDescent="0.3">
      <c r="A86" s="14" t="s">
        <v>205</v>
      </c>
      <c r="B86" s="15" t="s">
        <v>206</v>
      </c>
      <c r="C86" s="16" t="s">
        <v>82</v>
      </c>
      <c r="D86" s="17">
        <v>310</v>
      </c>
      <c r="E86" s="18">
        <v>234.56416464891041</v>
      </c>
      <c r="F86" s="19">
        <v>240</v>
      </c>
      <c r="G86" s="19">
        <v>181.59806295399514</v>
      </c>
      <c r="H86" s="20">
        <v>310</v>
      </c>
      <c r="I86" s="20">
        <v>234.56416464891041</v>
      </c>
      <c r="J86" s="21">
        <v>0</v>
      </c>
      <c r="K86" s="21">
        <v>0</v>
      </c>
      <c r="L86" s="22">
        <v>90</v>
      </c>
      <c r="M86" s="22">
        <v>68.099273607748174</v>
      </c>
      <c r="N86" s="23">
        <v>4.455280826037842E-2</v>
      </c>
      <c r="O86" s="23">
        <v>3.3711265330189477E-2</v>
      </c>
      <c r="P86" s="24">
        <v>370</v>
      </c>
      <c r="Q86" s="24">
        <v>279.96368038740917</v>
      </c>
      <c r="R86" s="127"/>
    </row>
    <row r="87" spans="1:18" ht="11" x14ac:dyDescent="0.3">
      <c r="A87" s="14" t="s">
        <v>207</v>
      </c>
      <c r="B87" s="15" t="s">
        <v>206</v>
      </c>
      <c r="C87" s="16" t="s">
        <v>82</v>
      </c>
      <c r="D87" s="17">
        <v>350</v>
      </c>
      <c r="E87" s="18">
        <v>264.83050847457622</v>
      </c>
      <c r="F87" s="19">
        <v>240</v>
      </c>
      <c r="G87" s="19">
        <v>181.59806295399514</v>
      </c>
      <c r="H87" s="20">
        <v>350</v>
      </c>
      <c r="I87" s="20">
        <v>264.83050847457622</v>
      </c>
      <c r="J87" s="21">
        <v>0</v>
      </c>
      <c r="K87" s="21">
        <v>0</v>
      </c>
      <c r="L87" s="22">
        <v>90</v>
      </c>
      <c r="M87" s="22">
        <v>68.099273607748174</v>
      </c>
      <c r="N87" s="23">
        <v>8.4667405736198062E-2</v>
      </c>
      <c r="O87" s="23">
        <v>6.4064320320973117E-2</v>
      </c>
      <c r="P87" s="24">
        <v>9375</v>
      </c>
      <c r="Q87" s="24">
        <v>7093.6743341404353</v>
      </c>
      <c r="R87" s="127"/>
    </row>
    <row r="88" spans="1:18" ht="11" x14ac:dyDescent="0.3">
      <c r="A88" s="14" t="s">
        <v>208</v>
      </c>
      <c r="B88" s="15" t="s">
        <v>206</v>
      </c>
      <c r="C88" s="16" t="s">
        <v>82</v>
      </c>
      <c r="D88" s="36">
        <v>2670</v>
      </c>
      <c r="E88" s="37">
        <v>2020.2784503631958</v>
      </c>
      <c r="F88" s="29">
        <v>670</v>
      </c>
      <c r="G88" s="29">
        <v>506.96125907990319</v>
      </c>
      <c r="H88" s="31">
        <v>3340</v>
      </c>
      <c r="I88" s="31">
        <v>2527.2397094430994</v>
      </c>
      <c r="J88" s="33">
        <v>210</v>
      </c>
      <c r="K88" s="33">
        <v>158.89830508474577</v>
      </c>
      <c r="L88" s="35">
        <v>335</v>
      </c>
      <c r="M88" s="35">
        <v>253.48062953995159</v>
      </c>
      <c r="N88" s="23">
        <v>0.68359375</v>
      </c>
      <c r="O88" s="23">
        <v>0.51724708686440679</v>
      </c>
      <c r="P88" s="24">
        <v>10080</v>
      </c>
      <c r="Q88" s="24">
        <v>7627.1186440677957</v>
      </c>
      <c r="R88" s="127" t="s">
        <v>42</v>
      </c>
    </row>
    <row r="89" spans="1:18" ht="11" x14ac:dyDescent="0.3">
      <c r="A89" s="14" t="s">
        <v>209</v>
      </c>
      <c r="B89" s="15" t="s">
        <v>210</v>
      </c>
      <c r="C89" s="16" t="s">
        <v>65</v>
      </c>
      <c r="D89" s="17">
        <v>830</v>
      </c>
      <c r="E89" s="18">
        <v>628.0266343825665</v>
      </c>
      <c r="F89" s="19">
        <v>415</v>
      </c>
      <c r="G89" s="19">
        <v>314.01331719128325</v>
      </c>
      <c r="H89" s="20" t="s">
        <v>171</v>
      </c>
      <c r="I89" s="20" t="s">
        <v>70</v>
      </c>
      <c r="J89" s="21">
        <v>0</v>
      </c>
      <c r="K89" s="21">
        <v>0</v>
      </c>
      <c r="L89" s="22">
        <v>335</v>
      </c>
      <c r="M89" s="22">
        <v>253.48062953995159</v>
      </c>
      <c r="N89" s="23">
        <v>0.74414467466130219</v>
      </c>
      <c r="O89" s="23">
        <v>0.56306346448343081</v>
      </c>
      <c r="P89" s="24">
        <v>86965</v>
      </c>
      <c r="Q89" s="24">
        <v>65802.814769975783</v>
      </c>
      <c r="R89" s="127"/>
    </row>
    <row r="90" spans="1:18" ht="11" x14ac:dyDescent="0.3">
      <c r="A90" s="14" t="s">
        <v>211</v>
      </c>
      <c r="B90" s="15" t="s">
        <v>210</v>
      </c>
      <c r="C90" s="16" t="s">
        <v>65</v>
      </c>
      <c r="D90" s="17">
        <v>2575</v>
      </c>
      <c r="E90" s="18">
        <v>1948.3958837772384</v>
      </c>
      <c r="F90" s="19">
        <v>740</v>
      </c>
      <c r="G90" s="19">
        <v>559.927360774818</v>
      </c>
      <c r="H90" s="20">
        <v>2575</v>
      </c>
      <c r="I90" s="20">
        <v>1948.3958837772384</v>
      </c>
      <c r="J90" s="21">
        <v>465</v>
      </c>
      <c r="K90" s="21">
        <v>351.84624697336534</v>
      </c>
      <c r="L90" s="22">
        <v>75</v>
      </c>
      <c r="M90" s="22">
        <v>56.749394673123447</v>
      </c>
      <c r="N90" s="23">
        <v>0.439453125</v>
      </c>
      <c r="O90" s="23">
        <v>0.3325159844128327</v>
      </c>
      <c r="P90" s="24">
        <v>115</v>
      </c>
      <c r="Q90" s="24">
        <v>87.015738498789332</v>
      </c>
      <c r="R90" s="127"/>
    </row>
    <row r="91" spans="1:18" ht="11" x14ac:dyDescent="0.3">
      <c r="A91" s="14" t="s">
        <v>212</v>
      </c>
      <c r="B91" s="15" t="s">
        <v>213</v>
      </c>
      <c r="C91" s="16" t="s">
        <v>65</v>
      </c>
      <c r="D91" s="17">
        <v>15740</v>
      </c>
      <c r="E91" s="18">
        <v>11909.806295399516</v>
      </c>
      <c r="F91" s="19">
        <v>3065</v>
      </c>
      <c r="G91" s="19">
        <v>2319.1585956416466</v>
      </c>
      <c r="H91" s="20">
        <v>52180</v>
      </c>
      <c r="I91" s="20">
        <v>39482.445520581117</v>
      </c>
      <c r="J91" s="21">
        <v>4970</v>
      </c>
      <c r="K91" s="21">
        <v>3760.5932203389802</v>
      </c>
      <c r="L91" s="22" t="s">
        <v>69</v>
      </c>
      <c r="M91" s="22" t="s">
        <v>70</v>
      </c>
      <c r="N91" s="23">
        <v>605.42345978624951</v>
      </c>
      <c r="O91" s="23">
        <v>458.09886485037038</v>
      </c>
      <c r="P91" s="24">
        <v>52180</v>
      </c>
      <c r="Q91" s="24">
        <v>39482.445520581117</v>
      </c>
      <c r="R91" s="127"/>
    </row>
    <row r="92" spans="1:18" ht="11" x14ac:dyDescent="0.3">
      <c r="A92" s="14" t="s">
        <v>214</v>
      </c>
      <c r="B92" s="15" t="s">
        <v>215</v>
      </c>
      <c r="C92" s="16" t="s">
        <v>82</v>
      </c>
      <c r="D92" s="17">
        <v>240</v>
      </c>
      <c r="E92" s="18">
        <v>181.59806295399514</v>
      </c>
      <c r="F92" s="19">
        <v>240</v>
      </c>
      <c r="G92" s="19">
        <v>181.59806295399514</v>
      </c>
      <c r="H92" s="20">
        <v>240</v>
      </c>
      <c r="I92" s="20">
        <v>181.59806295399514</v>
      </c>
      <c r="J92" s="21">
        <v>0</v>
      </c>
      <c r="K92" s="21">
        <v>0</v>
      </c>
      <c r="L92" s="22">
        <v>90</v>
      </c>
      <c r="M92" s="22">
        <v>68.099273607748174</v>
      </c>
      <c r="N92" s="23">
        <v>1.0158495060680069E-2</v>
      </c>
      <c r="O92" s="23">
        <v>7.6865126064467829E-3</v>
      </c>
      <c r="P92" s="24">
        <v>590</v>
      </c>
      <c r="Q92" s="24">
        <v>446.42857142857139</v>
      </c>
      <c r="R92" s="127"/>
    </row>
    <row r="93" spans="1:18" ht="11" x14ac:dyDescent="0.3">
      <c r="A93" s="14" t="s">
        <v>216</v>
      </c>
      <c r="B93" s="15" t="s">
        <v>215</v>
      </c>
      <c r="C93" s="16" t="s">
        <v>82</v>
      </c>
      <c r="D93" s="17">
        <v>240</v>
      </c>
      <c r="E93" s="18">
        <v>181.59806295399514</v>
      </c>
      <c r="F93" s="19">
        <v>240</v>
      </c>
      <c r="G93" s="19">
        <v>181.59806295399514</v>
      </c>
      <c r="H93" s="20">
        <v>240</v>
      </c>
      <c r="I93" s="20">
        <v>181.59806295399514</v>
      </c>
      <c r="J93" s="21">
        <v>0</v>
      </c>
      <c r="K93" s="21">
        <v>0</v>
      </c>
      <c r="L93" s="22">
        <v>90</v>
      </c>
      <c r="M93" s="22">
        <v>68.099273607748174</v>
      </c>
      <c r="N93" s="23">
        <v>1.0158495060680069E-2</v>
      </c>
      <c r="O93" s="23">
        <v>7.6865126064467829E-3</v>
      </c>
      <c r="P93" s="24">
        <v>590</v>
      </c>
      <c r="Q93" s="24">
        <v>446.42857142857139</v>
      </c>
      <c r="R93" s="127"/>
    </row>
    <row r="94" spans="1:18" ht="11" x14ac:dyDescent="0.3">
      <c r="A94" s="14" t="s">
        <v>217</v>
      </c>
      <c r="B94" s="15" t="s">
        <v>215</v>
      </c>
      <c r="C94" s="16" t="s">
        <v>82</v>
      </c>
      <c r="D94" s="17">
        <v>240</v>
      </c>
      <c r="E94" s="18">
        <v>181.59806295399514</v>
      </c>
      <c r="F94" s="19">
        <v>240</v>
      </c>
      <c r="G94" s="19">
        <v>181.59806295399514</v>
      </c>
      <c r="H94" s="20">
        <v>240</v>
      </c>
      <c r="I94" s="20">
        <v>181.59806295399514</v>
      </c>
      <c r="J94" s="21">
        <v>0</v>
      </c>
      <c r="K94" s="21">
        <v>0</v>
      </c>
      <c r="L94" s="22">
        <v>90</v>
      </c>
      <c r="M94" s="22">
        <v>68.099273607748174</v>
      </c>
      <c r="N94" s="23">
        <v>1.0158495060680069E-2</v>
      </c>
      <c r="O94" s="23">
        <v>7.6865126064467829E-3</v>
      </c>
      <c r="P94" s="24">
        <v>590</v>
      </c>
      <c r="Q94" s="24">
        <v>446.42857142857139</v>
      </c>
      <c r="R94" s="127"/>
    </row>
    <row r="95" spans="1:18" ht="11" x14ac:dyDescent="0.3">
      <c r="A95" s="14" t="s">
        <v>218</v>
      </c>
      <c r="B95" s="15" t="s">
        <v>215</v>
      </c>
      <c r="C95" s="16" t="s">
        <v>82</v>
      </c>
      <c r="D95" s="17">
        <v>240</v>
      </c>
      <c r="E95" s="18">
        <v>181.59806295399514</v>
      </c>
      <c r="F95" s="19">
        <v>240</v>
      </c>
      <c r="G95" s="19">
        <v>181.59806295399514</v>
      </c>
      <c r="H95" s="20">
        <v>240</v>
      </c>
      <c r="I95" s="20">
        <v>181.59806295399514</v>
      </c>
      <c r="J95" s="21">
        <v>0</v>
      </c>
      <c r="K95" s="21">
        <v>0</v>
      </c>
      <c r="L95" s="22">
        <v>90</v>
      </c>
      <c r="M95" s="22">
        <v>68.099273607748174</v>
      </c>
      <c r="N95" s="23">
        <v>1.0158495060680069E-2</v>
      </c>
      <c r="O95" s="23">
        <v>7.6865126064467829E-3</v>
      </c>
      <c r="P95" s="24">
        <v>590</v>
      </c>
      <c r="Q95" s="24">
        <v>446.42857142857139</v>
      </c>
      <c r="R95" s="127"/>
    </row>
    <row r="96" spans="1:18" ht="11" x14ac:dyDescent="0.3">
      <c r="A96" s="14" t="s">
        <v>219</v>
      </c>
      <c r="B96" s="15" t="s">
        <v>215</v>
      </c>
      <c r="C96" s="16" t="s">
        <v>82</v>
      </c>
      <c r="D96" s="17">
        <v>240</v>
      </c>
      <c r="E96" s="18">
        <v>181.59806295399514</v>
      </c>
      <c r="F96" s="19">
        <v>240</v>
      </c>
      <c r="G96" s="19">
        <v>181.59806295399514</v>
      </c>
      <c r="H96" s="20">
        <v>240</v>
      </c>
      <c r="I96" s="20">
        <v>181.59806295399514</v>
      </c>
      <c r="J96" s="21">
        <v>0</v>
      </c>
      <c r="K96" s="21">
        <v>0</v>
      </c>
      <c r="L96" s="22">
        <v>90</v>
      </c>
      <c r="M96" s="22">
        <v>68.099273607748174</v>
      </c>
      <c r="N96" s="23">
        <v>1.0158495060680069E-2</v>
      </c>
      <c r="O96" s="23">
        <v>7.6865126064467829E-3</v>
      </c>
      <c r="P96" s="24">
        <v>590</v>
      </c>
      <c r="Q96" s="24">
        <v>446.42857142857139</v>
      </c>
      <c r="R96" s="127"/>
    </row>
    <row r="97" spans="1:18" ht="11" x14ac:dyDescent="0.3">
      <c r="A97" s="14" t="s">
        <v>220</v>
      </c>
      <c r="B97" s="15" t="s">
        <v>215</v>
      </c>
      <c r="C97" s="16" t="s">
        <v>82</v>
      </c>
      <c r="D97" s="17">
        <v>240</v>
      </c>
      <c r="E97" s="18">
        <v>181.59806295399514</v>
      </c>
      <c r="F97" s="19">
        <v>240</v>
      </c>
      <c r="G97" s="19">
        <v>181.59806295399514</v>
      </c>
      <c r="H97" s="20">
        <v>240</v>
      </c>
      <c r="I97" s="20">
        <v>181.59806295399514</v>
      </c>
      <c r="J97" s="21">
        <v>0</v>
      </c>
      <c r="K97" s="21">
        <v>0</v>
      </c>
      <c r="L97" s="22">
        <v>90</v>
      </c>
      <c r="M97" s="22">
        <v>68.099273607748174</v>
      </c>
      <c r="N97" s="23">
        <v>1.0158495060680069E-2</v>
      </c>
      <c r="O97" s="23">
        <v>7.6865126064467829E-3</v>
      </c>
      <c r="P97" s="24">
        <v>590</v>
      </c>
      <c r="Q97" s="24">
        <v>446.42857142857139</v>
      </c>
      <c r="R97" s="127"/>
    </row>
    <row r="98" spans="1:18" ht="11" x14ac:dyDescent="0.3">
      <c r="A98" s="14" t="s">
        <v>221</v>
      </c>
      <c r="B98" s="15" t="s">
        <v>215</v>
      </c>
      <c r="C98" s="16" t="s">
        <v>82</v>
      </c>
      <c r="D98" s="17">
        <v>240</v>
      </c>
      <c r="E98" s="18">
        <v>181.59806295399514</v>
      </c>
      <c r="F98" s="19">
        <v>240</v>
      </c>
      <c r="G98" s="19">
        <v>181.59806295399514</v>
      </c>
      <c r="H98" s="20">
        <v>240</v>
      </c>
      <c r="I98" s="20">
        <v>181.59806295399514</v>
      </c>
      <c r="J98" s="21">
        <v>0</v>
      </c>
      <c r="K98" s="21">
        <v>0</v>
      </c>
      <c r="L98" s="22">
        <v>90</v>
      </c>
      <c r="M98" s="22">
        <v>68.099273607748174</v>
      </c>
      <c r="N98" s="23">
        <v>1.0158495060680069E-2</v>
      </c>
      <c r="O98" s="23">
        <v>7.6865126064467829E-3</v>
      </c>
      <c r="P98" s="24">
        <v>590</v>
      </c>
      <c r="Q98" s="24">
        <v>446.42857142857139</v>
      </c>
      <c r="R98" s="127"/>
    </row>
    <row r="99" spans="1:18" ht="11" x14ac:dyDescent="0.3">
      <c r="A99" s="14" t="s">
        <v>222</v>
      </c>
      <c r="B99" s="15" t="s">
        <v>215</v>
      </c>
      <c r="C99" s="16" t="s">
        <v>82</v>
      </c>
      <c r="D99" s="17">
        <v>240</v>
      </c>
      <c r="E99" s="18">
        <v>181.59806295399514</v>
      </c>
      <c r="F99" s="19">
        <v>240</v>
      </c>
      <c r="G99" s="19">
        <v>181.59806295399514</v>
      </c>
      <c r="H99" s="20">
        <v>240</v>
      </c>
      <c r="I99" s="20">
        <v>181.59806295399514</v>
      </c>
      <c r="J99" s="21">
        <v>0</v>
      </c>
      <c r="K99" s="21">
        <v>0</v>
      </c>
      <c r="L99" s="22">
        <v>90</v>
      </c>
      <c r="M99" s="22">
        <v>68.099273607748174</v>
      </c>
      <c r="N99" s="23">
        <v>1.0158495060680069E-2</v>
      </c>
      <c r="O99" s="23">
        <v>7.6865126064467829E-3</v>
      </c>
      <c r="P99" s="24">
        <v>590</v>
      </c>
      <c r="Q99" s="24">
        <v>446.42857142857139</v>
      </c>
      <c r="R99" s="127"/>
    </row>
    <row r="100" spans="1:18" ht="11" x14ac:dyDescent="0.3">
      <c r="A100" s="14" t="s">
        <v>223</v>
      </c>
      <c r="B100" s="15" t="s">
        <v>215</v>
      </c>
      <c r="C100" s="16" t="s">
        <v>82</v>
      </c>
      <c r="D100" s="17">
        <v>240</v>
      </c>
      <c r="E100" s="18">
        <v>181.59806295399514</v>
      </c>
      <c r="F100" s="19">
        <v>240</v>
      </c>
      <c r="G100" s="19">
        <v>181.59806295399514</v>
      </c>
      <c r="H100" s="20">
        <v>240</v>
      </c>
      <c r="I100" s="20">
        <v>181.59806295399514</v>
      </c>
      <c r="J100" s="21">
        <v>0</v>
      </c>
      <c r="K100" s="21">
        <v>0</v>
      </c>
      <c r="L100" s="22">
        <v>90</v>
      </c>
      <c r="M100" s="22">
        <v>68.099273607748174</v>
      </c>
      <c r="N100" s="23">
        <v>1.0158495060680069E-2</v>
      </c>
      <c r="O100" s="23">
        <v>7.6865126064467829E-3</v>
      </c>
      <c r="P100" s="24">
        <v>590</v>
      </c>
      <c r="Q100" s="24">
        <v>446.42857142857139</v>
      </c>
      <c r="R100" s="127"/>
    </row>
    <row r="101" spans="1:18" ht="11" x14ac:dyDescent="0.3">
      <c r="A101" s="14" t="s">
        <v>224</v>
      </c>
      <c r="B101" s="15" t="s">
        <v>215</v>
      </c>
      <c r="C101" s="16" t="s">
        <v>82</v>
      </c>
      <c r="D101" s="17">
        <v>240</v>
      </c>
      <c r="E101" s="18">
        <v>181.59806295399514</v>
      </c>
      <c r="F101" s="19">
        <v>240</v>
      </c>
      <c r="G101" s="19">
        <v>181.59806295399514</v>
      </c>
      <c r="H101" s="20">
        <v>240</v>
      </c>
      <c r="I101" s="20">
        <v>181.59806295399514</v>
      </c>
      <c r="J101" s="21">
        <v>0</v>
      </c>
      <c r="K101" s="21">
        <v>0</v>
      </c>
      <c r="L101" s="22">
        <v>90</v>
      </c>
      <c r="M101" s="22">
        <v>68.099273607748174</v>
      </c>
      <c r="N101" s="23">
        <v>1.0158495060680069E-2</v>
      </c>
      <c r="O101" s="23">
        <v>7.6865126064467829E-3</v>
      </c>
      <c r="P101" s="24">
        <v>590</v>
      </c>
      <c r="Q101" s="24">
        <v>446.42857142857139</v>
      </c>
      <c r="R101" s="127"/>
    </row>
    <row r="102" spans="1:18" ht="11" x14ac:dyDescent="0.3">
      <c r="A102" s="14" t="s">
        <v>225</v>
      </c>
      <c r="B102" s="15" t="s">
        <v>215</v>
      </c>
      <c r="C102" s="16" t="s">
        <v>82</v>
      </c>
      <c r="D102" s="17">
        <v>240</v>
      </c>
      <c r="E102" s="18">
        <v>181.59806295399514</v>
      </c>
      <c r="F102" s="19">
        <v>240</v>
      </c>
      <c r="G102" s="19">
        <v>181.59806295399514</v>
      </c>
      <c r="H102" s="20">
        <v>240</v>
      </c>
      <c r="I102" s="20">
        <v>181.59806295399514</v>
      </c>
      <c r="J102" s="21">
        <v>0</v>
      </c>
      <c r="K102" s="21">
        <v>0</v>
      </c>
      <c r="L102" s="22">
        <v>90</v>
      </c>
      <c r="M102" s="22">
        <v>68.099273607748174</v>
      </c>
      <c r="N102" s="23">
        <v>1.0158495060680069E-2</v>
      </c>
      <c r="O102" s="23">
        <v>7.6865126064467829E-3</v>
      </c>
      <c r="P102" s="24">
        <v>590</v>
      </c>
      <c r="Q102" s="24">
        <v>446.42857142857139</v>
      </c>
      <c r="R102" s="127"/>
    </row>
    <row r="103" spans="1:18" ht="11" x14ac:dyDescent="0.3">
      <c r="A103" s="14" t="s">
        <v>226</v>
      </c>
      <c r="B103" s="15" t="s">
        <v>215</v>
      </c>
      <c r="C103" s="16" t="s">
        <v>82</v>
      </c>
      <c r="D103" s="17">
        <v>240</v>
      </c>
      <c r="E103" s="18">
        <v>181.59806295399514</v>
      </c>
      <c r="F103" s="19">
        <v>240</v>
      </c>
      <c r="G103" s="19">
        <v>181.59806295399514</v>
      </c>
      <c r="H103" s="20">
        <v>240</v>
      </c>
      <c r="I103" s="20">
        <v>181.59806295399514</v>
      </c>
      <c r="J103" s="21">
        <v>0</v>
      </c>
      <c r="K103" s="21">
        <v>0</v>
      </c>
      <c r="L103" s="22">
        <v>90</v>
      </c>
      <c r="M103" s="22">
        <v>68.099273607748174</v>
      </c>
      <c r="N103" s="23">
        <v>1.0158495060680069E-2</v>
      </c>
      <c r="O103" s="23">
        <v>7.6865126064467829E-3</v>
      </c>
      <c r="P103" s="24">
        <v>590</v>
      </c>
      <c r="Q103" s="24">
        <v>446.42857142857139</v>
      </c>
      <c r="R103" s="127"/>
    </row>
    <row r="104" spans="1:18" ht="11" x14ac:dyDescent="0.3">
      <c r="A104" s="14" t="s">
        <v>227</v>
      </c>
      <c r="B104" s="15" t="s">
        <v>215</v>
      </c>
      <c r="C104" s="16" t="s">
        <v>82</v>
      </c>
      <c r="D104" s="17">
        <v>240</v>
      </c>
      <c r="E104" s="18">
        <v>181.59806295399514</v>
      </c>
      <c r="F104" s="19">
        <v>240</v>
      </c>
      <c r="G104" s="19">
        <v>181.59806295399514</v>
      </c>
      <c r="H104" s="20">
        <v>240</v>
      </c>
      <c r="I104" s="20">
        <v>181.59806295399514</v>
      </c>
      <c r="J104" s="21">
        <v>0</v>
      </c>
      <c r="K104" s="21">
        <v>0</v>
      </c>
      <c r="L104" s="22">
        <v>90</v>
      </c>
      <c r="M104" s="22">
        <v>68.099273607748174</v>
      </c>
      <c r="N104" s="23">
        <v>1.0158495060680069E-2</v>
      </c>
      <c r="O104" s="23">
        <v>7.6865126064467829E-3</v>
      </c>
      <c r="P104" s="24">
        <v>590</v>
      </c>
      <c r="Q104" s="24">
        <v>446.42857142857139</v>
      </c>
      <c r="R104" s="127"/>
    </row>
    <row r="105" spans="1:18" ht="11" x14ac:dyDescent="0.3">
      <c r="A105" s="14" t="s">
        <v>228</v>
      </c>
      <c r="B105" s="15" t="s">
        <v>215</v>
      </c>
      <c r="C105" s="16" t="s">
        <v>82</v>
      </c>
      <c r="D105" s="17">
        <v>240</v>
      </c>
      <c r="E105" s="18">
        <v>181.59806295399514</v>
      </c>
      <c r="F105" s="19">
        <v>240</v>
      </c>
      <c r="G105" s="19">
        <v>181.59806295399514</v>
      </c>
      <c r="H105" s="20">
        <v>240</v>
      </c>
      <c r="I105" s="20">
        <v>181.59806295399514</v>
      </c>
      <c r="J105" s="21">
        <v>0</v>
      </c>
      <c r="K105" s="21">
        <v>0</v>
      </c>
      <c r="L105" s="22">
        <v>90</v>
      </c>
      <c r="M105" s="22">
        <v>68.099273607748174</v>
      </c>
      <c r="N105" s="23">
        <v>1.0158495060680069E-2</v>
      </c>
      <c r="O105" s="23">
        <v>7.6865126064467829E-3</v>
      </c>
      <c r="P105" s="24">
        <v>590</v>
      </c>
      <c r="Q105" s="24">
        <v>446.42857142857139</v>
      </c>
      <c r="R105" s="127"/>
    </row>
    <row r="106" spans="1:18" ht="11" x14ac:dyDescent="0.3">
      <c r="A106" s="14" t="s">
        <v>229</v>
      </c>
      <c r="B106" s="15" t="s">
        <v>215</v>
      </c>
      <c r="C106" s="16" t="s">
        <v>82</v>
      </c>
      <c r="D106" s="17">
        <v>240</v>
      </c>
      <c r="E106" s="18">
        <v>181.59806295399514</v>
      </c>
      <c r="F106" s="19">
        <v>240</v>
      </c>
      <c r="G106" s="19">
        <v>181.59806295399514</v>
      </c>
      <c r="H106" s="20">
        <v>240</v>
      </c>
      <c r="I106" s="20">
        <v>181.59806295399514</v>
      </c>
      <c r="J106" s="21">
        <v>0</v>
      </c>
      <c r="K106" s="21">
        <v>0</v>
      </c>
      <c r="L106" s="22">
        <v>90</v>
      </c>
      <c r="M106" s="22">
        <v>68.099273607748174</v>
      </c>
      <c r="N106" s="23">
        <v>1.0158495060680069E-2</v>
      </c>
      <c r="O106" s="23">
        <v>7.6865126064467829E-3</v>
      </c>
      <c r="P106" s="24">
        <v>590</v>
      </c>
      <c r="Q106" s="24">
        <v>446.42857142857139</v>
      </c>
      <c r="R106" s="127"/>
    </row>
    <row r="107" spans="1:18" ht="11" x14ac:dyDescent="0.3">
      <c r="A107" s="14" t="s">
        <v>230</v>
      </c>
      <c r="B107" s="15" t="s">
        <v>215</v>
      </c>
      <c r="C107" s="16" t="s">
        <v>82</v>
      </c>
      <c r="D107" s="17">
        <v>240</v>
      </c>
      <c r="E107" s="18">
        <v>181.59806295399514</v>
      </c>
      <c r="F107" s="19">
        <v>240</v>
      </c>
      <c r="G107" s="19">
        <v>181.59806295399514</v>
      </c>
      <c r="H107" s="20">
        <v>240</v>
      </c>
      <c r="I107" s="20">
        <v>181.59806295399514</v>
      </c>
      <c r="J107" s="21">
        <v>0</v>
      </c>
      <c r="K107" s="21">
        <v>0</v>
      </c>
      <c r="L107" s="22">
        <v>90</v>
      </c>
      <c r="M107" s="22">
        <v>68.099273607748174</v>
      </c>
      <c r="N107" s="23">
        <v>1.0158495060680069E-2</v>
      </c>
      <c r="O107" s="23">
        <v>7.6865126064467829E-3</v>
      </c>
      <c r="P107" s="24">
        <v>590</v>
      </c>
      <c r="Q107" s="24">
        <v>446.42857142857139</v>
      </c>
      <c r="R107" s="127"/>
    </row>
    <row r="108" spans="1:18" ht="11" x14ac:dyDescent="0.3">
      <c r="A108" s="14" t="s">
        <v>231</v>
      </c>
      <c r="B108" s="15" t="s">
        <v>215</v>
      </c>
      <c r="C108" s="16" t="s">
        <v>82</v>
      </c>
      <c r="D108" s="17">
        <v>240</v>
      </c>
      <c r="E108" s="18">
        <v>181.59806295399514</v>
      </c>
      <c r="F108" s="19">
        <v>240</v>
      </c>
      <c r="G108" s="19">
        <v>181.59806295399514</v>
      </c>
      <c r="H108" s="20">
        <v>515</v>
      </c>
      <c r="I108" s="20">
        <v>389.67917675544788</v>
      </c>
      <c r="J108" s="21">
        <v>80</v>
      </c>
      <c r="K108" s="21">
        <v>60.532687651331678</v>
      </c>
      <c r="L108" s="22">
        <v>90</v>
      </c>
      <c r="M108" s="22">
        <v>68.099273607748174</v>
      </c>
      <c r="N108" s="23">
        <v>6.0970211173344628</v>
      </c>
      <c r="O108" s="23">
        <v>4.6133634362397569</v>
      </c>
      <c r="P108" s="24">
        <v>515</v>
      </c>
      <c r="Q108" s="24">
        <v>389.67917675544788</v>
      </c>
      <c r="R108" s="127"/>
    </row>
    <row r="109" spans="1:18" ht="11" x14ac:dyDescent="0.3">
      <c r="A109" s="14" t="s">
        <v>232</v>
      </c>
      <c r="B109" s="15" t="s">
        <v>215</v>
      </c>
      <c r="C109" s="16" t="s">
        <v>82</v>
      </c>
      <c r="D109" s="17">
        <v>240</v>
      </c>
      <c r="E109" s="18">
        <v>181.59806295399514</v>
      </c>
      <c r="F109" s="19">
        <v>240</v>
      </c>
      <c r="G109" s="19">
        <v>181.59806295399514</v>
      </c>
      <c r="H109" s="20">
        <v>515</v>
      </c>
      <c r="I109" s="20">
        <v>389.67917675544788</v>
      </c>
      <c r="J109" s="21">
        <v>80</v>
      </c>
      <c r="K109" s="21">
        <v>60.532687651331678</v>
      </c>
      <c r="L109" s="22">
        <v>90</v>
      </c>
      <c r="M109" s="22">
        <v>68.099273607748174</v>
      </c>
      <c r="N109" s="23">
        <v>6.0970211173344628</v>
      </c>
      <c r="O109" s="23">
        <v>4.6133634362397569</v>
      </c>
      <c r="P109" s="24">
        <v>515</v>
      </c>
      <c r="Q109" s="24">
        <v>389.67917675544788</v>
      </c>
      <c r="R109" s="127"/>
    </row>
    <row r="110" spans="1:18" ht="11" x14ac:dyDescent="0.3">
      <c r="A110" s="14" t="s">
        <v>233</v>
      </c>
      <c r="B110" s="15" t="s">
        <v>215</v>
      </c>
      <c r="C110" s="16" t="s">
        <v>82</v>
      </c>
      <c r="D110" s="17">
        <v>240</v>
      </c>
      <c r="E110" s="18">
        <v>181.59806295399514</v>
      </c>
      <c r="F110" s="19">
        <v>240</v>
      </c>
      <c r="G110" s="19">
        <v>181.59806295399514</v>
      </c>
      <c r="H110" s="20">
        <v>515</v>
      </c>
      <c r="I110" s="20">
        <v>389.67917675544788</v>
      </c>
      <c r="J110" s="21">
        <v>80</v>
      </c>
      <c r="K110" s="21">
        <v>60.532687651331678</v>
      </c>
      <c r="L110" s="22">
        <v>90</v>
      </c>
      <c r="M110" s="22">
        <v>68.099273607748174</v>
      </c>
      <c r="N110" s="23">
        <v>6.0970211173344628</v>
      </c>
      <c r="O110" s="23">
        <v>4.6133634362397569</v>
      </c>
      <c r="P110" s="24">
        <v>515</v>
      </c>
      <c r="Q110" s="24">
        <v>389.67917675544788</v>
      </c>
      <c r="R110" s="127"/>
    </row>
    <row r="111" spans="1:18" ht="11" x14ac:dyDescent="0.3">
      <c r="A111" s="14" t="s">
        <v>234</v>
      </c>
      <c r="B111" s="15" t="s">
        <v>215</v>
      </c>
      <c r="C111" s="16" t="s">
        <v>82</v>
      </c>
      <c r="D111" s="17">
        <v>240</v>
      </c>
      <c r="E111" s="18">
        <v>181.59806295399514</v>
      </c>
      <c r="F111" s="19">
        <v>240</v>
      </c>
      <c r="G111" s="19">
        <v>181.59806295399514</v>
      </c>
      <c r="H111" s="20">
        <v>515</v>
      </c>
      <c r="I111" s="20">
        <v>389.67917675544788</v>
      </c>
      <c r="J111" s="21">
        <v>80</v>
      </c>
      <c r="K111" s="21">
        <v>60.532687651331678</v>
      </c>
      <c r="L111" s="22">
        <v>90</v>
      </c>
      <c r="M111" s="22">
        <v>68.099273607748174</v>
      </c>
      <c r="N111" s="23">
        <v>6.0970211173344628</v>
      </c>
      <c r="O111" s="23">
        <v>4.6133634362397569</v>
      </c>
      <c r="P111" s="24">
        <v>515</v>
      </c>
      <c r="Q111" s="24">
        <v>389.67917675544788</v>
      </c>
      <c r="R111" s="127"/>
    </row>
    <row r="112" spans="1:18" ht="11" x14ac:dyDescent="0.3">
      <c r="A112" s="14" t="s">
        <v>235</v>
      </c>
      <c r="B112" s="15" t="s">
        <v>215</v>
      </c>
      <c r="C112" s="16" t="s">
        <v>82</v>
      </c>
      <c r="D112" s="17">
        <v>240</v>
      </c>
      <c r="E112" s="18">
        <v>181.59806295399514</v>
      </c>
      <c r="F112" s="19">
        <v>240</v>
      </c>
      <c r="G112" s="19">
        <v>181.59806295399514</v>
      </c>
      <c r="H112" s="20">
        <v>515</v>
      </c>
      <c r="I112" s="20">
        <v>389.67917675544788</v>
      </c>
      <c r="J112" s="21">
        <v>80</v>
      </c>
      <c r="K112" s="21">
        <v>60.532687651331678</v>
      </c>
      <c r="L112" s="22">
        <v>90</v>
      </c>
      <c r="M112" s="22">
        <v>68.099273607748174</v>
      </c>
      <c r="N112" s="23">
        <v>6.0970211173344628</v>
      </c>
      <c r="O112" s="23">
        <v>4.6133634362397569</v>
      </c>
      <c r="P112" s="24">
        <v>515</v>
      </c>
      <c r="Q112" s="24">
        <v>389.67917675544788</v>
      </c>
      <c r="R112" s="127"/>
    </row>
    <row r="113" spans="1:18" ht="11" x14ac:dyDescent="0.3">
      <c r="A113" s="14" t="s">
        <v>236</v>
      </c>
      <c r="B113" s="15" t="s">
        <v>215</v>
      </c>
      <c r="C113" s="16" t="s">
        <v>82</v>
      </c>
      <c r="D113" s="17">
        <v>240</v>
      </c>
      <c r="E113" s="18">
        <v>181.59806295399514</v>
      </c>
      <c r="F113" s="19">
        <v>240</v>
      </c>
      <c r="G113" s="19">
        <v>181.59806295399514</v>
      </c>
      <c r="H113" s="20">
        <v>515</v>
      </c>
      <c r="I113" s="20">
        <v>389.67917675544788</v>
      </c>
      <c r="J113" s="21">
        <v>80</v>
      </c>
      <c r="K113" s="21">
        <v>60.532687651331678</v>
      </c>
      <c r="L113" s="22">
        <v>90</v>
      </c>
      <c r="M113" s="22">
        <v>68.099273607748174</v>
      </c>
      <c r="N113" s="23">
        <v>6.0970211173344628</v>
      </c>
      <c r="O113" s="23">
        <v>4.6133634362397569</v>
      </c>
      <c r="P113" s="24">
        <v>515</v>
      </c>
      <c r="Q113" s="24">
        <v>389.67917675544788</v>
      </c>
      <c r="R113" s="127"/>
    </row>
    <row r="114" spans="1:18" ht="11" x14ac:dyDescent="0.3">
      <c r="A114" s="14" t="s">
        <v>237</v>
      </c>
      <c r="B114" s="15" t="s">
        <v>215</v>
      </c>
      <c r="C114" s="16" t="s">
        <v>82</v>
      </c>
      <c r="D114" s="17">
        <v>240</v>
      </c>
      <c r="E114" s="18">
        <v>181.59806295399514</v>
      </c>
      <c r="F114" s="19">
        <v>240</v>
      </c>
      <c r="G114" s="19">
        <v>181.59806295399514</v>
      </c>
      <c r="H114" s="20">
        <v>515</v>
      </c>
      <c r="I114" s="20">
        <v>389.67917675544788</v>
      </c>
      <c r="J114" s="21">
        <v>80</v>
      </c>
      <c r="K114" s="21">
        <v>60.532687651331678</v>
      </c>
      <c r="L114" s="22">
        <v>90</v>
      </c>
      <c r="M114" s="22">
        <v>68.099273607748174</v>
      </c>
      <c r="N114" s="23">
        <v>6.0970211173344628</v>
      </c>
      <c r="O114" s="23">
        <v>4.6133634362397569</v>
      </c>
      <c r="P114" s="24">
        <v>515</v>
      </c>
      <c r="Q114" s="24">
        <v>389.67917675544788</v>
      </c>
      <c r="R114" s="127"/>
    </row>
    <row r="115" spans="1:18" ht="11" x14ac:dyDescent="0.3">
      <c r="A115" s="14" t="s">
        <v>238</v>
      </c>
      <c r="B115" s="15" t="s">
        <v>215</v>
      </c>
      <c r="C115" s="16" t="s">
        <v>82</v>
      </c>
      <c r="D115" s="17">
        <v>650</v>
      </c>
      <c r="E115" s="18">
        <v>491.82808716707024</v>
      </c>
      <c r="F115" s="19">
        <v>650</v>
      </c>
      <c r="G115" s="19">
        <v>491.82808716707024</v>
      </c>
      <c r="H115" s="20">
        <v>3230</v>
      </c>
      <c r="I115" s="20">
        <v>2444.0072639225182</v>
      </c>
      <c r="J115" s="21">
        <v>120</v>
      </c>
      <c r="K115" s="21">
        <v>90.79903147699757</v>
      </c>
      <c r="L115" s="22">
        <v>130</v>
      </c>
      <c r="M115" s="22">
        <v>98.365617433414045</v>
      </c>
      <c r="N115" s="23">
        <v>65</v>
      </c>
      <c r="O115" s="23">
        <v>49.182808716707022</v>
      </c>
      <c r="P115" s="24"/>
      <c r="Q115" s="24"/>
      <c r="R115" s="127"/>
    </row>
    <row r="116" spans="1:18" ht="11" x14ac:dyDescent="0.3">
      <c r="A116" s="14" t="s">
        <v>239</v>
      </c>
      <c r="B116" s="15" t="s">
        <v>240</v>
      </c>
      <c r="C116" s="16" t="s">
        <v>82</v>
      </c>
      <c r="D116" s="36">
        <v>1980</v>
      </c>
      <c r="E116" s="37">
        <v>1498.18401937046</v>
      </c>
      <c r="F116" s="29">
        <v>660</v>
      </c>
      <c r="G116" s="29">
        <v>499.39467312348665</v>
      </c>
      <c r="H116" s="31">
        <v>4625</v>
      </c>
      <c r="I116" s="31">
        <v>3499.5460048426148</v>
      </c>
      <c r="J116" s="33">
        <v>470</v>
      </c>
      <c r="K116" s="33">
        <v>355.6295399515738</v>
      </c>
      <c r="L116" s="35">
        <v>330</v>
      </c>
      <c r="M116" s="35">
        <v>249.69733656174333</v>
      </c>
      <c r="N116" s="23">
        <v>0.390625</v>
      </c>
      <c r="O116" s="23">
        <v>0.29556976392251816</v>
      </c>
      <c r="P116" s="24">
        <v>75600</v>
      </c>
      <c r="Q116" s="24">
        <v>57203.389830508473</v>
      </c>
      <c r="R116" s="127" t="s">
        <v>42</v>
      </c>
    </row>
    <row r="117" spans="1:18" ht="11" x14ac:dyDescent="0.3">
      <c r="A117" s="14" t="s">
        <v>241</v>
      </c>
      <c r="B117" s="15" t="s">
        <v>240</v>
      </c>
      <c r="C117" s="16" t="s">
        <v>82</v>
      </c>
      <c r="D117" s="36">
        <v>1585</v>
      </c>
      <c r="E117" s="37">
        <v>1199.3038740920097</v>
      </c>
      <c r="F117" s="29">
        <v>660</v>
      </c>
      <c r="G117" s="29">
        <v>499.39467312348665</v>
      </c>
      <c r="H117" s="31">
        <v>3305</v>
      </c>
      <c r="I117" s="31">
        <v>2500.7566585956415</v>
      </c>
      <c r="J117" s="33">
        <v>470</v>
      </c>
      <c r="K117" s="33">
        <v>355.6295399515738</v>
      </c>
      <c r="L117" s="35">
        <v>200</v>
      </c>
      <c r="M117" s="35">
        <v>151.3317191283293</v>
      </c>
      <c r="N117" s="23">
        <v>0.341796875</v>
      </c>
      <c r="O117" s="23">
        <v>0.2586235434322034</v>
      </c>
      <c r="P117" s="24">
        <v>68725</v>
      </c>
      <c r="Q117" s="24">
        <v>52001.361985472155</v>
      </c>
      <c r="R117" s="127" t="s">
        <v>42</v>
      </c>
    </row>
    <row r="118" spans="1:18" ht="11" x14ac:dyDescent="0.3">
      <c r="A118" s="14" t="s">
        <v>242</v>
      </c>
      <c r="B118" s="15" t="s">
        <v>243</v>
      </c>
      <c r="C118" s="16" t="s">
        <v>82</v>
      </c>
      <c r="D118" s="17">
        <v>4125</v>
      </c>
      <c r="E118" s="18">
        <v>3121.2167070217915</v>
      </c>
      <c r="F118" s="19">
        <v>690</v>
      </c>
      <c r="G118" s="19">
        <v>522.09443099273608</v>
      </c>
      <c r="H118" s="20">
        <v>2750</v>
      </c>
      <c r="I118" s="20">
        <v>2080.8111380145278</v>
      </c>
      <c r="J118" s="21">
        <v>0</v>
      </c>
      <c r="K118" s="21">
        <v>0</v>
      </c>
      <c r="L118" s="22">
        <v>550</v>
      </c>
      <c r="M118" s="22">
        <v>416.16222760290555</v>
      </c>
      <c r="N118" s="23">
        <v>0.33490838206627688</v>
      </c>
      <c r="O118" s="23">
        <v>0.25341130604288503</v>
      </c>
      <c r="P118" s="24">
        <v>137450</v>
      </c>
      <c r="Q118" s="24">
        <v>104002.72397094431</v>
      </c>
      <c r="R118" s="127"/>
    </row>
    <row r="119" spans="1:18" ht="11" x14ac:dyDescent="0.3">
      <c r="A119" s="14" t="s">
        <v>244</v>
      </c>
      <c r="B119" s="15" t="s">
        <v>245</v>
      </c>
      <c r="C119" s="16" t="s">
        <v>65</v>
      </c>
      <c r="D119" s="17">
        <v>2100</v>
      </c>
      <c r="E119" s="18">
        <v>1588.9830508474574</v>
      </c>
      <c r="F119" s="19">
        <v>700</v>
      </c>
      <c r="G119" s="19">
        <v>529.66101694915244</v>
      </c>
      <c r="H119" s="20">
        <v>3150</v>
      </c>
      <c r="I119" s="20">
        <v>2383.4745762711864</v>
      </c>
      <c r="J119" s="21">
        <v>0</v>
      </c>
      <c r="K119" s="21">
        <v>0</v>
      </c>
      <c r="L119" s="22">
        <v>90</v>
      </c>
      <c r="M119" s="22">
        <v>68.099273607748174</v>
      </c>
      <c r="N119" s="23">
        <v>0.82650060703488493</v>
      </c>
      <c r="O119" s="23">
        <v>0.62537878861598428</v>
      </c>
      <c r="P119" s="24">
        <v>98310</v>
      </c>
      <c r="Q119" s="24">
        <v>74387.106537530271</v>
      </c>
      <c r="R119" s="127"/>
    </row>
    <row r="120" spans="1:18" ht="11" x14ac:dyDescent="0.3">
      <c r="A120" s="14" t="s">
        <v>246</v>
      </c>
      <c r="B120" s="15" t="s">
        <v>245</v>
      </c>
      <c r="C120" s="16" t="s">
        <v>65</v>
      </c>
      <c r="D120" s="17">
        <v>2900</v>
      </c>
      <c r="E120" s="18">
        <v>2194.309927360775</v>
      </c>
      <c r="F120" s="19">
        <v>830</v>
      </c>
      <c r="G120" s="19">
        <v>628.0266343825665</v>
      </c>
      <c r="H120" s="20">
        <v>2900</v>
      </c>
      <c r="I120" s="20">
        <v>2194.309927360775</v>
      </c>
      <c r="J120" s="21">
        <v>0</v>
      </c>
      <c r="K120" s="21">
        <v>0</v>
      </c>
      <c r="L120" s="22">
        <v>90</v>
      </c>
      <c r="M120" s="22">
        <v>68.099273607748174</v>
      </c>
      <c r="N120" s="23">
        <v>0.48457642351956337</v>
      </c>
      <c r="O120" s="23">
        <v>0.36665891610136453</v>
      </c>
      <c r="P120" s="24">
        <v>47325</v>
      </c>
      <c r="Q120" s="24">
        <v>35808.868038740919</v>
      </c>
      <c r="R120" s="127"/>
    </row>
    <row r="121" spans="1:18" ht="11" x14ac:dyDescent="0.3">
      <c r="A121" s="14" t="s">
        <v>247</v>
      </c>
      <c r="B121" s="15" t="s">
        <v>248</v>
      </c>
      <c r="C121" s="16" t="s">
        <v>82</v>
      </c>
      <c r="D121" s="17">
        <v>2285</v>
      </c>
      <c r="E121" s="18">
        <v>1728.964891041162</v>
      </c>
      <c r="F121" s="19">
        <v>655</v>
      </c>
      <c r="G121" s="19">
        <v>495.61138014527847</v>
      </c>
      <c r="H121" s="20">
        <v>2285</v>
      </c>
      <c r="I121" s="20">
        <v>1728.964891041162</v>
      </c>
      <c r="J121" s="21">
        <v>535.12178719999997</v>
      </c>
      <c r="K121" s="21">
        <v>404.9044999999997</v>
      </c>
      <c r="L121" s="22">
        <v>65.186961839999995</v>
      </c>
      <c r="M121" s="22">
        <v>49.324274999999957</v>
      </c>
      <c r="N121" s="23">
        <v>0.341796875</v>
      </c>
      <c r="O121" s="23">
        <v>0.25862354343220323</v>
      </c>
      <c r="P121" s="24">
        <v>26945</v>
      </c>
      <c r="Q121" s="24">
        <v>20388.165859564164</v>
      </c>
      <c r="R121" s="127"/>
    </row>
    <row r="122" spans="1:18" ht="11" x14ac:dyDescent="0.3">
      <c r="A122" s="14" t="s">
        <v>249</v>
      </c>
      <c r="B122" s="15" t="s">
        <v>248</v>
      </c>
      <c r="C122" s="16" t="s">
        <v>82</v>
      </c>
      <c r="D122" s="17">
        <v>590</v>
      </c>
      <c r="E122" s="18">
        <v>446.42857142857139</v>
      </c>
      <c r="F122" s="19">
        <v>355</v>
      </c>
      <c r="G122" s="19">
        <v>268.61380145278451</v>
      </c>
      <c r="H122" s="20">
        <v>980</v>
      </c>
      <c r="I122" s="20">
        <v>741.52542372881362</v>
      </c>
      <c r="J122" s="21">
        <v>0</v>
      </c>
      <c r="K122" s="21">
        <v>0</v>
      </c>
      <c r="L122" s="22">
        <v>200</v>
      </c>
      <c r="M122" s="22">
        <v>151.3317191283293</v>
      </c>
      <c r="N122" s="23">
        <v>1.9042859232221114</v>
      </c>
      <c r="O122" s="23">
        <v>1.440894312365399</v>
      </c>
      <c r="P122" s="24">
        <v>30850</v>
      </c>
      <c r="Q122" s="24">
        <v>23342.917675544795</v>
      </c>
      <c r="R122" s="127"/>
    </row>
    <row r="123" spans="1:18" ht="11" x14ac:dyDescent="0.3">
      <c r="A123" s="46" t="s">
        <v>250</v>
      </c>
      <c r="B123" s="46" t="s">
        <v>251</v>
      </c>
      <c r="C123" s="16" t="s">
        <v>82</v>
      </c>
      <c r="D123" s="17">
        <v>2115</v>
      </c>
      <c r="E123" s="18">
        <f>D123/1.12/1.18</f>
        <v>1600.3329297820821</v>
      </c>
      <c r="F123" s="47">
        <v>330</v>
      </c>
      <c r="G123" s="19">
        <f>F123/1.12/1.18</f>
        <v>249.69733656174333</v>
      </c>
      <c r="H123" s="20">
        <v>2545</v>
      </c>
      <c r="I123" s="20">
        <f>H123/1.12/1.18</f>
        <v>1925.6961259079903</v>
      </c>
      <c r="J123" s="21">
        <v>1135</v>
      </c>
      <c r="K123" s="21">
        <f>J123/1.12/1.18</f>
        <v>858.80750605326864</v>
      </c>
      <c r="L123" s="48">
        <v>90</v>
      </c>
      <c r="M123" s="22">
        <f>L123/1.12/1.18</f>
        <v>68.099273607748174</v>
      </c>
      <c r="N123" s="49">
        <f>35/1024*10</f>
        <v>0.341796875</v>
      </c>
      <c r="O123" s="23">
        <f>N123/1.12/1.18</f>
        <v>0.25862354343220334</v>
      </c>
      <c r="P123" s="24"/>
      <c r="Q123" s="24"/>
      <c r="R123" s="127" t="s">
        <v>42</v>
      </c>
    </row>
    <row r="124" spans="1:18" ht="11" x14ac:dyDescent="0.3">
      <c r="A124" s="50" t="s">
        <v>252</v>
      </c>
      <c r="B124" s="51" t="s">
        <v>248</v>
      </c>
      <c r="C124" s="16" t="s">
        <v>82</v>
      </c>
      <c r="D124" s="52">
        <v>1520</v>
      </c>
      <c r="E124" s="18">
        <v>1150.1210653753028</v>
      </c>
      <c r="F124" s="53">
        <v>380</v>
      </c>
      <c r="G124" s="54">
        <v>287.5302663438257</v>
      </c>
      <c r="H124" s="55">
        <v>3035</v>
      </c>
      <c r="I124" s="56">
        <v>2296.4588377723967</v>
      </c>
      <c r="J124" s="57">
        <v>1105</v>
      </c>
      <c r="K124" s="58">
        <v>836.10774818401933</v>
      </c>
      <c r="L124" s="59">
        <v>95</v>
      </c>
      <c r="M124" s="60">
        <v>71.882566585956425</v>
      </c>
      <c r="N124" s="23">
        <v>0</v>
      </c>
      <c r="O124" s="23">
        <v>0</v>
      </c>
      <c r="P124" s="15"/>
      <c r="Q124" s="24"/>
      <c r="R124" s="127"/>
    </row>
    <row r="125" spans="1:18" ht="11" x14ac:dyDescent="0.3">
      <c r="A125" s="14" t="s">
        <v>253</v>
      </c>
      <c r="B125" s="15" t="s">
        <v>254</v>
      </c>
      <c r="C125" s="16" t="s">
        <v>65</v>
      </c>
      <c r="D125" s="17">
        <v>2300</v>
      </c>
      <c r="E125" s="18">
        <v>1740.3147699757869</v>
      </c>
      <c r="F125" s="19">
        <v>770</v>
      </c>
      <c r="G125" s="19">
        <v>582.62711864406776</v>
      </c>
      <c r="H125" s="20">
        <v>3070</v>
      </c>
      <c r="I125" s="20">
        <v>2322.9418886198546</v>
      </c>
      <c r="J125" s="21">
        <v>2260</v>
      </c>
      <c r="K125" s="21">
        <v>1710.048426150121</v>
      </c>
      <c r="L125" s="22">
        <v>155</v>
      </c>
      <c r="M125" s="22">
        <v>117.2820823244552</v>
      </c>
      <c r="N125" s="23">
        <v>0.341796875</v>
      </c>
      <c r="O125" s="23">
        <v>0.2586235434322034</v>
      </c>
      <c r="P125" s="24">
        <v>99390</v>
      </c>
      <c r="Q125" s="24">
        <v>75204.297820823238</v>
      </c>
      <c r="R125" s="127" t="s">
        <v>42</v>
      </c>
    </row>
    <row r="126" spans="1:18" ht="11" x14ac:dyDescent="0.3">
      <c r="A126" s="14" t="s">
        <v>255</v>
      </c>
      <c r="B126" s="15" t="s">
        <v>254</v>
      </c>
      <c r="C126" s="16" t="s">
        <v>65</v>
      </c>
      <c r="D126" s="17">
        <v>2900</v>
      </c>
      <c r="E126" s="18">
        <v>2194.309927360775</v>
      </c>
      <c r="F126" s="19">
        <v>830</v>
      </c>
      <c r="G126" s="19">
        <v>628.0266343825665</v>
      </c>
      <c r="H126" s="20">
        <v>2900</v>
      </c>
      <c r="I126" s="20">
        <v>2194.309927360775</v>
      </c>
      <c r="J126" s="21">
        <v>0</v>
      </c>
      <c r="K126" s="21">
        <v>0</v>
      </c>
      <c r="L126" s="22">
        <v>90</v>
      </c>
      <c r="M126" s="22">
        <v>68.099273607748174</v>
      </c>
      <c r="N126" s="23">
        <v>0.48457642351956337</v>
      </c>
      <c r="O126" s="23">
        <v>0.36665891610136453</v>
      </c>
      <c r="P126" s="24">
        <v>62120</v>
      </c>
      <c r="Q126" s="24">
        <v>47003.631961259074</v>
      </c>
      <c r="R126" s="127"/>
    </row>
    <row r="127" spans="1:18" ht="11" x14ac:dyDescent="0.3">
      <c r="A127" s="14" t="s">
        <v>256</v>
      </c>
      <c r="B127" s="15" t="s">
        <v>254</v>
      </c>
      <c r="C127" s="16" t="s">
        <v>65</v>
      </c>
      <c r="D127" s="17">
        <v>2900</v>
      </c>
      <c r="E127" s="18">
        <v>2194.309927360775</v>
      </c>
      <c r="F127" s="19">
        <v>830</v>
      </c>
      <c r="G127" s="19">
        <v>628.0266343825665</v>
      </c>
      <c r="H127" s="20">
        <v>3315</v>
      </c>
      <c r="I127" s="20">
        <v>2508.323244552058</v>
      </c>
      <c r="J127" s="21">
        <v>0</v>
      </c>
      <c r="K127" s="21">
        <v>0</v>
      </c>
      <c r="L127" s="22">
        <v>90</v>
      </c>
      <c r="M127" s="22">
        <v>68.099273607748174</v>
      </c>
      <c r="N127" s="23">
        <v>0.41325030351744246</v>
      </c>
      <c r="O127" s="23">
        <v>0.31268939430799214</v>
      </c>
      <c r="P127" s="24">
        <v>49695</v>
      </c>
      <c r="Q127" s="24">
        <v>37602.148910411619</v>
      </c>
      <c r="R127" s="127"/>
    </row>
    <row r="128" spans="1:18" ht="11" x14ac:dyDescent="0.3">
      <c r="A128" s="14" t="s">
        <v>257</v>
      </c>
      <c r="B128" s="15" t="s">
        <v>254</v>
      </c>
      <c r="C128" s="16" t="s">
        <v>65</v>
      </c>
      <c r="D128" s="17">
        <v>2555</v>
      </c>
      <c r="E128" s="18">
        <v>1933.2627118644068</v>
      </c>
      <c r="F128" s="19">
        <v>365</v>
      </c>
      <c r="G128" s="19">
        <v>276.18038740920099</v>
      </c>
      <c r="H128" s="20">
        <v>2555</v>
      </c>
      <c r="I128" s="20">
        <v>1933.2627118644068</v>
      </c>
      <c r="J128" s="21">
        <v>0</v>
      </c>
      <c r="K128" s="21">
        <v>0</v>
      </c>
      <c r="L128" s="22">
        <v>185</v>
      </c>
      <c r="M128" s="22">
        <v>139.98184019370458</v>
      </c>
      <c r="N128" s="23">
        <v>0.41325030351744246</v>
      </c>
      <c r="O128" s="23">
        <v>0.31268939430799214</v>
      </c>
      <c r="P128" s="24">
        <v>74540</v>
      </c>
      <c r="Q128" s="24">
        <v>56401.331719128328</v>
      </c>
      <c r="R128" s="127"/>
    </row>
    <row r="129" spans="1:18" ht="11" x14ac:dyDescent="0.3">
      <c r="A129" s="14" t="s">
        <v>258</v>
      </c>
      <c r="B129" s="15" t="s">
        <v>259</v>
      </c>
      <c r="C129" s="16" t="s">
        <v>79</v>
      </c>
      <c r="D129" s="17">
        <v>3440</v>
      </c>
      <c r="E129" s="18">
        <v>2602.9055690072637</v>
      </c>
      <c r="F129" s="19">
        <v>690</v>
      </c>
      <c r="G129" s="19">
        <v>522.09443099273608</v>
      </c>
      <c r="H129" s="20">
        <v>2750</v>
      </c>
      <c r="I129" s="20">
        <v>2080.8111380145278</v>
      </c>
      <c r="J129" s="21">
        <v>0</v>
      </c>
      <c r="K129" s="21">
        <v>0</v>
      </c>
      <c r="L129" s="22">
        <v>140</v>
      </c>
      <c r="M129" s="22">
        <v>105.93220338983051</v>
      </c>
      <c r="N129" s="23">
        <v>3.0141754385964914</v>
      </c>
      <c r="O129" s="23">
        <v>2.2807017543859649</v>
      </c>
      <c r="P129" s="24">
        <v>52715</v>
      </c>
      <c r="Q129" s="24">
        <v>39887.257869249392</v>
      </c>
      <c r="R129" s="127"/>
    </row>
    <row r="130" spans="1:18" ht="11" x14ac:dyDescent="0.3">
      <c r="A130" s="14" t="s">
        <v>258</v>
      </c>
      <c r="B130" s="15" t="s">
        <v>259</v>
      </c>
      <c r="C130" s="16" t="s">
        <v>79</v>
      </c>
      <c r="D130" s="17">
        <v>3440</v>
      </c>
      <c r="E130" s="18">
        <v>2602.9055690072637</v>
      </c>
      <c r="F130" s="19">
        <v>690</v>
      </c>
      <c r="G130" s="19">
        <v>522.09443099273608</v>
      </c>
      <c r="H130" s="20">
        <v>2750</v>
      </c>
      <c r="I130" s="20">
        <v>2080.8111380145278</v>
      </c>
      <c r="J130" s="21">
        <v>0</v>
      </c>
      <c r="K130" s="21">
        <v>0</v>
      </c>
      <c r="L130" s="22">
        <v>140</v>
      </c>
      <c r="M130" s="22">
        <v>105.93220338983051</v>
      </c>
      <c r="N130" s="23">
        <v>3.0141754385964914</v>
      </c>
      <c r="O130" s="23">
        <v>2.2807017543859649</v>
      </c>
      <c r="P130" s="24">
        <v>52715</v>
      </c>
      <c r="Q130" s="24">
        <v>39887.257869249392</v>
      </c>
      <c r="R130" s="127"/>
    </row>
    <row r="131" spans="1:18" ht="11" x14ac:dyDescent="0.3">
      <c r="A131" s="14" t="s">
        <v>260</v>
      </c>
      <c r="B131" s="15" t="s">
        <v>261</v>
      </c>
      <c r="C131" s="16" t="s">
        <v>82</v>
      </c>
      <c r="D131" s="17">
        <v>1730</v>
      </c>
      <c r="E131" s="18">
        <v>1309.0193704600474</v>
      </c>
      <c r="F131" s="19">
        <v>394.5190337097128</v>
      </c>
      <c r="G131" s="19">
        <v>298.51621800069046</v>
      </c>
      <c r="H131" s="20">
        <v>1730</v>
      </c>
      <c r="I131" s="20">
        <v>1309.0193704600474</v>
      </c>
      <c r="J131" s="21">
        <v>175</v>
      </c>
      <c r="K131" s="21">
        <v>132.41525423728805</v>
      </c>
      <c r="L131" s="22">
        <v>50</v>
      </c>
      <c r="M131" s="22">
        <v>37.832929782082296</v>
      </c>
      <c r="N131" s="23">
        <v>0.48828125</v>
      </c>
      <c r="O131" s="23">
        <v>0.36946220490314746</v>
      </c>
      <c r="P131" s="24">
        <v>195</v>
      </c>
      <c r="Q131" s="24">
        <v>147.54842615012106</v>
      </c>
      <c r="R131" s="127"/>
    </row>
    <row r="132" spans="1:18" ht="11" x14ac:dyDescent="0.3">
      <c r="A132" s="14" t="s">
        <v>262</v>
      </c>
      <c r="B132" s="15" t="s">
        <v>263</v>
      </c>
      <c r="C132" s="16" t="s">
        <v>65</v>
      </c>
      <c r="D132" s="17">
        <v>2225</v>
      </c>
      <c r="E132" s="18">
        <v>1683.5653753026634</v>
      </c>
      <c r="F132" s="19">
        <v>890</v>
      </c>
      <c r="G132" s="19">
        <v>673.42615012106535</v>
      </c>
      <c r="H132" s="20">
        <v>4010</v>
      </c>
      <c r="I132" s="20">
        <v>3034.2009685230023</v>
      </c>
      <c r="J132" s="21">
        <v>0</v>
      </c>
      <c r="K132" s="21">
        <v>0</v>
      </c>
      <c r="L132" s="22">
        <v>445</v>
      </c>
      <c r="M132" s="22">
        <v>336.71307506053267</v>
      </c>
      <c r="N132" s="23">
        <v>0.43384755700277122</v>
      </c>
      <c r="O132" s="23">
        <v>0.32827448320427605</v>
      </c>
      <c r="P132" s="24">
        <v>63245</v>
      </c>
      <c r="Q132" s="24">
        <v>47854.872881355928</v>
      </c>
      <c r="R132" s="127"/>
    </row>
    <row r="133" spans="1:18" ht="11" x14ac:dyDescent="0.3">
      <c r="A133" s="38" t="s">
        <v>264</v>
      </c>
      <c r="B133" s="39" t="s">
        <v>265</v>
      </c>
      <c r="C133" s="16" t="s">
        <v>82</v>
      </c>
      <c r="D133" s="27">
        <v>2260</v>
      </c>
      <c r="E133" s="18">
        <v>1710.048426150121</v>
      </c>
      <c r="F133" s="28">
        <v>644.98870781831295</v>
      </c>
      <c r="G133" s="29">
        <v>488.03624986252493</v>
      </c>
      <c r="H133" s="30">
        <v>2575</v>
      </c>
      <c r="I133" s="31">
        <v>1948.3958837772395</v>
      </c>
      <c r="J133" s="32">
        <v>970</v>
      </c>
      <c r="K133" s="33">
        <v>733.95883777239703</v>
      </c>
      <c r="L133" s="34">
        <v>130</v>
      </c>
      <c r="M133" s="35">
        <v>98.365617433414045</v>
      </c>
      <c r="N133" s="23">
        <v>0</v>
      </c>
      <c r="O133" s="23">
        <v>0</v>
      </c>
      <c r="P133" s="15"/>
      <c r="Q133" s="24"/>
      <c r="R133" s="127"/>
    </row>
    <row r="134" spans="1:18" ht="11" x14ac:dyDescent="0.3">
      <c r="A134" s="14" t="s">
        <v>266</v>
      </c>
      <c r="B134" s="15" t="s">
        <v>267</v>
      </c>
      <c r="C134" s="16" t="s">
        <v>82</v>
      </c>
      <c r="D134" s="17">
        <v>7835</v>
      </c>
      <c r="E134" s="18">
        <v>5928.4200968523</v>
      </c>
      <c r="F134" s="19">
        <v>2270</v>
      </c>
      <c r="G134" s="19">
        <v>1717.6150121065375</v>
      </c>
      <c r="H134" s="20">
        <v>8935</v>
      </c>
      <c r="I134" s="20">
        <v>6760.7445520581114</v>
      </c>
      <c r="J134" s="21">
        <v>0</v>
      </c>
      <c r="K134" s="21">
        <v>0</v>
      </c>
      <c r="L134" s="22">
        <v>440</v>
      </c>
      <c r="M134" s="22">
        <v>332.92978208232444</v>
      </c>
      <c r="N134" s="23">
        <v>2.1798380420279955</v>
      </c>
      <c r="O134" s="23">
        <v>1.6493931916071394</v>
      </c>
      <c r="P134" s="24">
        <v>659010</v>
      </c>
      <c r="Q134" s="24">
        <v>498645.5811138014</v>
      </c>
      <c r="R134" s="127"/>
    </row>
    <row r="135" spans="1:18" ht="11" x14ac:dyDescent="0.3">
      <c r="A135" s="14" t="s">
        <v>268</v>
      </c>
      <c r="B135" s="15" t="s">
        <v>267</v>
      </c>
      <c r="C135" s="16" t="s">
        <v>82</v>
      </c>
      <c r="D135" s="17">
        <v>2655.3544913082833</v>
      </c>
      <c r="E135" s="18">
        <v>2009.1968003240629</v>
      </c>
      <c r="F135" s="19">
        <v>385.45468416</v>
      </c>
      <c r="G135" s="19">
        <v>291.65759999999977</v>
      </c>
      <c r="H135" s="20">
        <v>3430</v>
      </c>
      <c r="I135" s="20">
        <v>2595.3389830508454</v>
      </c>
      <c r="J135" s="21">
        <v>235</v>
      </c>
      <c r="K135" s="21">
        <v>177.81476997578679</v>
      </c>
      <c r="L135" s="22">
        <v>235</v>
      </c>
      <c r="M135" s="22">
        <v>177.81476997578679</v>
      </c>
      <c r="N135" s="23">
        <v>2.294921875</v>
      </c>
      <c r="O135" s="23">
        <v>1.7364723630447929</v>
      </c>
      <c r="P135" s="24">
        <v>329505</v>
      </c>
      <c r="Q135" s="24">
        <v>249322.7905569007</v>
      </c>
      <c r="R135" s="127"/>
    </row>
    <row r="136" spans="1:18" ht="11" x14ac:dyDescent="0.3">
      <c r="A136" s="14" t="s">
        <v>269</v>
      </c>
      <c r="B136" s="15" t="s">
        <v>270</v>
      </c>
      <c r="C136" s="16" t="s">
        <v>82</v>
      </c>
      <c r="D136" s="17">
        <v>20620</v>
      </c>
      <c r="E136" s="18">
        <v>15602.30024213075</v>
      </c>
      <c r="F136" s="19">
        <v>3440</v>
      </c>
      <c r="G136" s="19">
        <v>2602.9055690072637</v>
      </c>
      <c r="H136" s="20">
        <v>89345</v>
      </c>
      <c r="I136" s="20">
        <v>67603.662227602894</v>
      </c>
      <c r="J136" s="21">
        <v>0</v>
      </c>
      <c r="K136" s="21">
        <v>0</v>
      </c>
      <c r="L136" s="22" t="s">
        <v>69</v>
      </c>
      <c r="M136" s="22" t="s">
        <v>70</v>
      </c>
      <c r="N136" s="23">
        <v>685.89236647173504</v>
      </c>
      <c r="O136" s="23">
        <v>518.98635477582854</v>
      </c>
      <c r="P136" s="24">
        <v>89345</v>
      </c>
      <c r="Q136" s="24">
        <v>67603.662227602894</v>
      </c>
      <c r="R136" s="127"/>
    </row>
    <row r="137" spans="1:18" ht="11" x14ac:dyDescent="0.3">
      <c r="A137" s="14" t="s">
        <v>271</v>
      </c>
      <c r="B137" s="15" t="s">
        <v>272</v>
      </c>
      <c r="C137" s="16" t="s">
        <v>82</v>
      </c>
      <c r="D137" s="17">
        <v>1720</v>
      </c>
      <c r="E137" s="18">
        <v>1301.4527845036318</v>
      </c>
      <c r="F137" s="19">
        <v>1720</v>
      </c>
      <c r="G137" s="19">
        <v>1301.4527845036318</v>
      </c>
      <c r="H137" s="20">
        <v>4125</v>
      </c>
      <c r="I137" s="20">
        <v>3121.2167070217915</v>
      </c>
      <c r="J137" s="21">
        <v>210</v>
      </c>
      <c r="K137" s="21">
        <v>158.89830508474566</v>
      </c>
      <c r="L137" s="22">
        <v>345</v>
      </c>
      <c r="M137" s="22">
        <v>261.04721549636804</v>
      </c>
      <c r="N137" s="23">
        <v>33.492177840155954</v>
      </c>
      <c r="O137" s="23">
        <v>25.342144249512675</v>
      </c>
      <c r="P137" s="24">
        <v>62480</v>
      </c>
      <c r="Q137" s="24">
        <v>47276.029055690065</v>
      </c>
      <c r="R137" s="127"/>
    </row>
    <row r="138" spans="1:18" ht="11" x14ac:dyDescent="0.3">
      <c r="A138" s="14" t="s">
        <v>273</v>
      </c>
      <c r="B138" s="15" t="s">
        <v>274</v>
      </c>
      <c r="C138" s="16" t="s">
        <v>65</v>
      </c>
      <c r="D138" s="17">
        <v>2485</v>
      </c>
      <c r="E138" s="18">
        <v>1880.2966101694915</v>
      </c>
      <c r="F138" s="19">
        <v>2485</v>
      </c>
      <c r="G138" s="19">
        <v>1880.2966101694915</v>
      </c>
      <c r="H138" s="20">
        <v>2485</v>
      </c>
      <c r="I138" s="20">
        <v>1880.2966101694915</v>
      </c>
      <c r="J138" s="21">
        <v>0</v>
      </c>
      <c r="K138" s="21">
        <v>0</v>
      </c>
      <c r="L138" s="22">
        <v>415</v>
      </c>
      <c r="M138" s="22">
        <v>314.01331719128325</v>
      </c>
      <c r="N138" s="23">
        <v>4.0361760071303241</v>
      </c>
      <c r="O138" s="23">
        <v>3.0540072693177391</v>
      </c>
      <c r="P138" s="24">
        <v>23605</v>
      </c>
      <c r="Q138" s="24">
        <v>17860.926150121064</v>
      </c>
      <c r="R138" s="127"/>
    </row>
    <row r="139" spans="1:18" ht="11" x14ac:dyDescent="0.3">
      <c r="A139" s="14" t="s">
        <v>275</v>
      </c>
      <c r="B139" s="15" t="s">
        <v>274</v>
      </c>
      <c r="C139" s="16" t="s">
        <v>65</v>
      </c>
      <c r="D139" s="17">
        <v>2485</v>
      </c>
      <c r="E139" s="18">
        <v>1880.2966101694915</v>
      </c>
      <c r="F139" s="19">
        <v>2485</v>
      </c>
      <c r="G139" s="19">
        <v>1880.2966101694915</v>
      </c>
      <c r="H139" s="20">
        <v>2485</v>
      </c>
      <c r="I139" s="20">
        <v>1880.2966101694915</v>
      </c>
      <c r="J139" s="21">
        <v>0</v>
      </c>
      <c r="K139" s="21">
        <v>0</v>
      </c>
      <c r="L139" s="22">
        <v>415</v>
      </c>
      <c r="M139" s="22">
        <v>314.01331719128325</v>
      </c>
      <c r="N139" s="23">
        <v>0.40369113279550872</v>
      </c>
      <c r="O139" s="23">
        <v>0.30545636561403505</v>
      </c>
      <c r="P139" s="24">
        <v>41250</v>
      </c>
      <c r="Q139" s="24">
        <v>31212.167070217918</v>
      </c>
      <c r="R139" s="127"/>
    </row>
    <row r="140" spans="1:18" ht="11" x14ac:dyDescent="0.3">
      <c r="A140" s="14" t="s">
        <v>276</v>
      </c>
      <c r="B140" s="15" t="s">
        <v>277</v>
      </c>
      <c r="C140" s="16" t="s">
        <v>82</v>
      </c>
      <c r="D140" s="17">
        <v>9855</v>
      </c>
      <c r="E140" s="18">
        <v>7456.8704600484261</v>
      </c>
      <c r="F140" s="19">
        <v>6235</v>
      </c>
      <c r="G140" s="19">
        <v>4717.7663438256659</v>
      </c>
      <c r="H140" s="20">
        <v>40265</v>
      </c>
      <c r="I140" s="20">
        <v>30466.858353510896</v>
      </c>
      <c r="J140" s="21">
        <v>0</v>
      </c>
      <c r="K140" s="21">
        <v>0</v>
      </c>
      <c r="L140" s="22" t="s">
        <v>69</v>
      </c>
      <c r="M140" s="22" t="s">
        <v>70</v>
      </c>
      <c r="N140" s="23">
        <v>1069.9920916959065</v>
      </c>
      <c r="O140" s="23">
        <v>809.61871345029249</v>
      </c>
      <c r="P140" s="24">
        <v>40265</v>
      </c>
      <c r="Q140" s="24">
        <v>30466.858353510896</v>
      </c>
      <c r="R140" s="127"/>
    </row>
    <row r="141" spans="1:18" ht="11" x14ac:dyDescent="0.3">
      <c r="A141" s="14" t="s">
        <v>278</v>
      </c>
      <c r="B141" s="15" t="s">
        <v>277</v>
      </c>
      <c r="C141" s="16" t="s">
        <v>82</v>
      </c>
      <c r="D141" s="17">
        <v>9880</v>
      </c>
      <c r="E141" s="18">
        <v>7475.7869249394671</v>
      </c>
      <c r="F141" s="19">
        <v>6235</v>
      </c>
      <c r="G141" s="19">
        <v>4717.7663438256659</v>
      </c>
      <c r="H141" s="20">
        <v>74685</v>
      </c>
      <c r="I141" s="20">
        <v>56511.047215496365</v>
      </c>
      <c r="J141" s="21">
        <v>0</v>
      </c>
      <c r="K141" s="21">
        <v>0</v>
      </c>
      <c r="L141" s="22" t="s">
        <v>69</v>
      </c>
      <c r="M141" s="22" t="s">
        <v>70</v>
      </c>
      <c r="N141" s="23">
        <v>1069.9920916959065</v>
      </c>
      <c r="O141" s="23">
        <v>809.61871345029249</v>
      </c>
      <c r="P141" s="24">
        <v>74685</v>
      </c>
      <c r="Q141" s="24">
        <v>56511.047215496365</v>
      </c>
      <c r="R141" s="127"/>
    </row>
    <row r="142" spans="1:18" ht="11" x14ac:dyDescent="0.3">
      <c r="A142" s="14" t="s">
        <v>279</v>
      </c>
      <c r="B142" s="15" t="s">
        <v>277</v>
      </c>
      <c r="C142" s="16" t="s">
        <v>82</v>
      </c>
      <c r="D142" s="17">
        <v>7880.1457279999995</v>
      </c>
      <c r="E142" s="18">
        <v>5962.58</v>
      </c>
      <c r="F142" s="19">
        <v>5919.5759167999995</v>
      </c>
      <c r="G142" s="19">
        <v>4479.097999999999</v>
      </c>
      <c r="H142" s="20">
        <v>10380</v>
      </c>
      <c r="I142" s="20">
        <v>7854.1162227602899</v>
      </c>
      <c r="J142" s="21">
        <v>910</v>
      </c>
      <c r="K142" s="21">
        <v>688.5593220338983</v>
      </c>
      <c r="L142" s="22">
        <v>910</v>
      </c>
      <c r="M142" s="22">
        <v>688.5593220338983</v>
      </c>
      <c r="N142" s="23">
        <v>8.88671875</v>
      </c>
      <c r="O142" s="23">
        <v>6.728515625</v>
      </c>
      <c r="P142" s="24"/>
      <c r="Q142" s="24"/>
      <c r="R142" s="127"/>
    </row>
    <row r="143" spans="1:18" ht="11" x14ac:dyDescent="0.3">
      <c r="A143" s="14" t="s">
        <v>280</v>
      </c>
      <c r="B143" s="15" t="s">
        <v>281</v>
      </c>
      <c r="C143" s="16" t="s">
        <v>68</v>
      </c>
      <c r="D143" s="17">
        <v>240</v>
      </c>
      <c r="E143" s="18">
        <v>181.59806295399514</v>
      </c>
      <c r="F143" s="19">
        <v>240</v>
      </c>
      <c r="G143" s="19">
        <v>181.59806295399514</v>
      </c>
      <c r="H143" s="20">
        <v>240</v>
      </c>
      <c r="I143" s="20">
        <v>181.59806295399514</v>
      </c>
      <c r="J143" s="21">
        <v>0</v>
      </c>
      <c r="K143" s="21">
        <v>0</v>
      </c>
      <c r="L143" s="22">
        <v>90</v>
      </c>
      <c r="M143" s="22">
        <v>68.099273607748174</v>
      </c>
      <c r="N143" s="23">
        <v>2.1021618288776776E-2</v>
      </c>
      <c r="O143" s="23">
        <v>1.5906188172500585E-2</v>
      </c>
      <c r="P143" s="24">
        <v>48110</v>
      </c>
      <c r="Q143" s="24">
        <v>36402.845036319617</v>
      </c>
      <c r="R143" s="127"/>
    </row>
    <row r="144" spans="1:18" ht="11" x14ac:dyDescent="0.3">
      <c r="A144" s="14" t="s">
        <v>282</v>
      </c>
      <c r="B144" s="15" t="s">
        <v>283</v>
      </c>
      <c r="C144" s="16" t="s">
        <v>68</v>
      </c>
      <c r="D144" s="17">
        <v>2065</v>
      </c>
      <c r="E144" s="18">
        <v>1562.4999999999998</v>
      </c>
      <c r="F144" s="19">
        <v>345</v>
      </c>
      <c r="G144" s="19">
        <v>261.04721549636804</v>
      </c>
      <c r="H144" s="20">
        <v>3440</v>
      </c>
      <c r="I144" s="20">
        <v>2602.9055690072637</v>
      </c>
      <c r="J144" s="21">
        <v>2600</v>
      </c>
      <c r="K144" s="21">
        <v>1967.3123486682794</v>
      </c>
      <c r="L144" s="22">
        <v>90</v>
      </c>
      <c r="M144" s="22">
        <v>68.099273607748174</v>
      </c>
      <c r="N144" s="23">
        <v>0.33624801559454198</v>
      </c>
      <c r="O144" s="23">
        <v>0.25442495126705661</v>
      </c>
      <c r="P144" s="24">
        <v>47630</v>
      </c>
      <c r="Q144" s="24">
        <v>36039.648910411619</v>
      </c>
      <c r="R144" s="127"/>
    </row>
    <row r="145" spans="1:18" ht="11" x14ac:dyDescent="0.3">
      <c r="A145" s="14" t="s">
        <v>284</v>
      </c>
      <c r="B145" s="15" t="s">
        <v>285</v>
      </c>
      <c r="C145" s="16" t="s">
        <v>68</v>
      </c>
      <c r="D145" s="17">
        <v>2935</v>
      </c>
      <c r="E145" s="18">
        <v>2220.7929782082324</v>
      </c>
      <c r="F145" s="19">
        <v>980</v>
      </c>
      <c r="G145" s="19">
        <v>741.52542372881362</v>
      </c>
      <c r="H145" s="20">
        <v>13150</v>
      </c>
      <c r="I145" s="20">
        <v>9950.0605326876503</v>
      </c>
      <c r="J145" s="21">
        <v>0</v>
      </c>
      <c r="K145" s="21">
        <v>0</v>
      </c>
      <c r="L145" s="22">
        <v>485</v>
      </c>
      <c r="M145" s="22">
        <v>366.97941888619852</v>
      </c>
      <c r="N145" s="23">
        <v>74.593929187168584</v>
      </c>
      <c r="O145" s="23">
        <v>56.442137702155399</v>
      </c>
      <c r="P145" s="24">
        <v>13150</v>
      </c>
      <c r="Q145" s="24">
        <v>9950.0605326876503</v>
      </c>
      <c r="R145" s="127"/>
    </row>
    <row r="146" spans="1:18" ht="11" x14ac:dyDescent="0.3">
      <c r="A146" s="14" t="s">
        <v>286</v>
      </c>
      <c r="B146" s="15" t="s">
        <v>287</v>
      </c>
      <c r="C146" s="16" t="s">
        <v>65</v>
      </c>
      <c r="D146" s="17">
        <v>2100</v>
      </c>
      <c r="E146" s="18">
        <v>1588.9830508474574</v>
      </c>
      <c r="F146" s="19">
        <v>700</v>
      </c>
      <c r="G146" s="19">
        <v>529.66101694915244</v>
      </c>
      <c r="H146" s="20">
        <v>3150</v>
      </c>
      <c r="I146" s="20">
        <v>2383.4745762711864</v>
      </c>
      <c r="J146" s="21">
        <v>0</v>
      </c>
      <c r="K146" s="21">
        <v>0</v>
      </c>
      <c r="L146" s="22">
        <v>90</v>
      </c>
      <c r="M146" s="22">
        <v>68.099273607748174</v>
      </c>
      <c r="N146" s="23">
        <v>0.82650060703488493</v>
      </c>
      <c r="O146" s="23">
        <v>0.62537878861598428</v>
      </c>
      <c r="P146" s="24">
        <v>53255</v>
      </c>
      <c r="Q146" s="24">
        <v>40295.853510895882</v>
      </c>
      <c r="R146" s="127"/>
    </row>
    <row r="147" spans="1:18" ht="11" x14ac:dyDescent="0.3">
      <c r="A147" s="61" t="s">
        <v>288</v>
      </c>
      <c r="B147" s="62" t="s">
        <v>287</v>
      </c>
      <c r="C147" s="16" t="s">
        <v>65</v>
      </c>
      <c r="D147" s="52">
        <v>2600</v>
      </c>
      <c r="E147" s="18">
        <v>1967.3123486682809</v>
      </c>
      <c r="F147" s="53">
        <v>750</v>
      </c>
      <c r="G147" s="54">
        <v>567.49394673123481</v>
      </c>
      <c r="H147" s="55">
        <v>2975</v>
      </c>
      <c r="I147" s="56">
        <v>2251.0593220338983</v>
      </c>
      <c r="J147" s="57">
        <v>3490</v>
      </c>
      <c r="K147" s="58">
        <v>2640.7384987893461</v>
      </c>
      <c r="L147" s="59">
        <v>335</v>
      </c>
      <c r="M147" s="60">
        <v>253.48062953995159</v>
      </c>
      <c r="N147" s="23">
        <v>0</v>
      </c>
      <c r="O147" s="23">
        <v>0</v>
      </c>
      <c r="P147" s="15"/>
      <c r="Q147" s="24"/>
      <c r="R147" s="127"/>
    </row>
    <row r="148" spans="1:18" ht="11" x14ac:dyDescent="0.3">
      <c r="A148" s="14" t="s">
        <v>289</v>
      </c>
      <c r="B148" s="15" t="s">
        <v>290</v>
      </c>
      <c r="C148" s="16" t="s">
        <v>65</v>
      </c>
      <c r="D148" s="17">
        <v>2485</v>
      </c>
      <c r="E148" s="18">
        <v>1880.2966101694915</v>
      </c>
      <c r="F148" s="19">
        <v>2485</v>
      </c>
      <c r="G148" s="19">
        <v>1880.2966101694915</v>
      </c>
      <c r="H148" s="20">
        <v>2485</v>
      </c>
      <c r="I148" s="20">
        <v>1880.2966101694915</v>
      </c>
      <c r="J148" s="21">
        <v>0</v>
      </c>
      <c r="K148" s="21">
        <v>0</v>
      </c>
      <c r="L148" s="22">
        <v>415</v>
      </c>
      <c r="M148" s="22">
        <v>314.01331719128325</v>
      </c>
      <c r="N148" s="23">
        <v>0.40369113279550872</v>
      </c>
      <c r="O148" s="23">
        <v>0.30545636561403505</v>
      </c>
      <c r="P148" s="24">
        <v>59965</v>
      </c>
      <c r="Q148" s="24">
        <v>45373.032687651328</v>
      </c>
      <c r="R148" s="127"/>
    </row>
    <row r="149" spans="1:18" ht="11" x14ac:dyDescent="0.3">
      <c r="A149" s="14" t="s">
        <v>289</v>
      </c>
      <c r="B149" s="15" t="s">
        <v>290</v>
      </c>
      <c r="C149" s="16" t="s">
        <v>65</v>
      </c>
      <c r="D149" s="17">
        <v>2485</v>
      </c>
      <c r="E149" s="18">
        <v>1880.2966101694915</v>
      </c>
      <c r="F149" s="19">
        <v>2485</v>
      </c>
      <c r="G149" s="19">
        <v>1880.2966101694915</v>
      </c>
      <c r="H149" s="20">
        <v>2485</v>
      </c>
      <c r="I149" s="20">
        <v>1880.2966101694915</v>
      </c>
      <c r="J149" s="21">
        <v>0</v>
      </c>
      <c r="K149" s="21">
        <v>0</v>
      </c>
      <c r="L149" s="22">
        <v>415</v>
      </c>
      <c r="M149" s="22">
        <v>314.01331719128325</v>
      </c>
      <c r="N149" s="23">
        <v>0.40369113279550872</v>
      </c>
      <c r="O149" s="23">
        <v>0.30545636561403505</v>
      </c>
      <c r="P149" s="24">
        <v>59965</v>
      </c>
      <c r="Q149" s="24">
        <v>45373.032687651328</v>
      </c>
      <c r="R149" s="127"/>
    </row>
    <row r="150" spans="1:18" ht="11" x14ac:dyDescent="0.3">
      <c r="A150" s="14" t="s">
        <v>291</v>
      </c>
      <c r="B150" s="15" t="s">
        <v>292</v>
      </c>
      <c r="C150" s="16" t="s">
        <v>65</v>
      </c>
      <c r="D150" s="17">
        <v>2900</v>
      </c>
      <c r="E150" s="18">
        <v>2194.309927360775</v>
      </c>
      <c r="F150" s="19">
        <v>830</v>
      </c>
      <c r="G150" s="19">
        <v>628.0266343825665</v>
      </c>
      <c r="H150" s="20">
        <v>3315</v>
      </c>
      <c r="I150" s="20">
        <v>2508.323244552058</v>
      </c>
      <c r="J150" s="21">
        <v>0</v>
      </c>
      <c r="K150" s="21">
        <v>0</v>
      </c>
      <c r="L150" s="22">
        <v>90</v>
      </c>
      <c r="M150" s="22">
        <v>68.099273607748174</v>
      </c>
      <c r="N150" s="23">
        <v>0.40369113279550872</v>
      </c>
      <c r="O150" s="23">
        <v>0.30545636561403505</v>
      </c>
      <c r="P150" s="24">
        <v>49695</v>
      </c>
      <c r="Q150" s="24">
        <v>37602.148910411619</v>
      </c>
      <c r="R150" s="127"/>
    </row>
    <row r="151" spans="1:18" ht="11" x14ac:dyDescent="0.3">
      <c r="A151" s="14" t="s">
        <v>293</v>
      </c>
      <c r="B151" s="15" t="s">
        <v>292</v>
      </c>
      <c r="C151" s="16" t="s">
        <v>65</v>
      </c>
      <c r="D151" s="17">
        <v>1495</v>
      </c>
      <c r="E151" s="18">
        <v>1131.2046004842614</v>
      </c>
      <c r="F151" s="19">
        <v>750</v>
      </c>
      <c r="G151" s="19">
        <v>567.49394673123481</v>
      </c>
      <c r="H151" s="20">
        <v>1495</v>
      </c>
      <c r="I151" s="20">
        <v>1131.2046004842614</v>
      </c>
      <c r="J151" s="21">
        <v>0</v>
      </c>
      <c r="K151" s="21">
        <v>0</v>
      </c>
      <c r="L151" s="22">
        <v>90</v>
      </c>
      <c r="M151" s="22">
        <v>68.099273607748174</v>
      </c>
      <c r="N151" s="23">
        <v>0.72649697486696285</v>
      </c>
      <c r="O151" s="23">
        <v>0.54971018074074063</v>
      </c>
      <c r="P151" s="24">
        <v>78685</v>
      </c>
      <c r="Q151" s="24">
        <v>59537.681598062947</v>
      </c>
      <c r="R151" s="127"/>
    </row>
    <row r="152" spans="1:18" ht="11" x14ac:dyDescent="0.3">
      <c r="A152" s="14" t="s">
        <v>294</v>
      </c>
      <c r="B152" s="15" t="s">
        <v>292</v>
      </c>
      <c r="C152" s="16" t="s">
        <v>65</v>
      </c>
      <c r="D152" s="17">
        <v>2485</v>
      </c>
      <c r="E152" s="18">
        <v>1880.2966101694915</v>
      </c>
      <c r="F152" s="19">
        <v>830</v>
      </c>
      <c r="G152" s="19">
        <v>628.0266343825665</v>
      </c>
      <c r="H152" s="20">
        <v>2900</v>
      </c>
      <c r="I152" s="20">
        <v>2194.309927360775</v>
      </c>
      <c r="J152" s="21">
        <v>0</v>
      </c>
      <c r="K152" s="21">
        <v>0</v>
      </c>
      <c r="L152" s="22">
        <v>90</v>
      </c>
      <c r="M152" s="22">
        <v>68.099273607748174</v>
      </c>
      <c r="N152" s="23">
        <v>0.40369113279550872</v>
      </c>
      <c r="O152" s="23">
        <v>0.30545636561403505</v>
      </c>
      <c r="P152" s="24">
        <v>78685</v>
      </c>
      <c r="Q152" s="24">
        <v>59537.681598062947</v>
      </c>
      <c r="R152" s="127"/>
    </row>
    <row r="153" spans="1:18" ht="11" x14ac:dyDescent="0.3">
      <c r="A153" s="14" t="s">
        <v>295</v>
      </c>
      <c r="B153" s="15" t="s">
        <v>296</v>
      </c>
      <c r="C153" s="16" t="s">
        <v>82</v>
      </c>
      <c r="D153" s="17">
        <v>300</v>
      </c>
      <c r="E153" s="18">
        <v>226.99757869249396</v>
      </c>
      <c r="F153" s="19">
        <v>240</v>
      </c>
      <c r="G153" s="19">
        <v>181.59806295399514</v>
      </c>
      <c r="H153" s="20">
        <v>300</v>
      </c>
      <c r="I153" s="20">
        <v>226.99757869249396</v>
      </c>
      <c r="J153" s="21">
        <v>0</v>
      </c>
      <c r="K153" s="21">
        <v>0</v>
      </c>
      <c r="L153" s="22">
        <v>90</v>
      </c>
      <c r="M153" s="22">
        <v>68.099273607748174</v>
      </c>
      <c r="N153" s="23">
        <v>4.2012220578380624E-2</v>
      </c>
      <c r="O153" s="23">
        <v>3.1788907822624564E-2</v>
      </c>
      <c r="P153" s="24">
        <v>530</v>
      </c>
      <c r="Q153" s="24">
        <v>401.02905569007265</v>
      </c>
      <c r="R153" s="127"/>
    </row>
    <row r="154" spans="1:18" ht="11" x14ac:dyDescent="0.3">
      <c r="A154" s="14" t="s">
        <v>297</v>
      </c>
      <c r="B154" s="15" t="s">
        <v>296</v>
      </c>
      <c r="C154" s="16" t="s">
        <v>82</v>
      </c>
      <c r="D154" s="17">
        <v>280</v>
      </c>
      <c r="E154" s="18">
        <v>211.86440677966101</v>
      </c>
      <c r="F154" s="19">
        <v>240</v>
      </c>
      <c r="G154" s="19">
        <v>181.59806295399514</v>
      </c>
      <c r="H154" s="20">
        <v>280</v>
      </c>
      <c r="I154" s="20">
        <v>211.86440677966101</v>
      </c>
      <c r="J154" s="21">
        <v>95</v>
      </c>
      <c r="K154" s="21">
        <v>71.882566585956368</v>
      </c>
      <c r="L154" s="22">
        <v>90</v>
      </c>
      <c r="M154" s="22">
        <v>68.099273607748174</v>
      </c>
      <c r="N154" s="23">
        <v>4.6155437597944785E-2</v>
      </c>
      <c r="O154" s="23">
        <v>3.4923908594086554E-2</v>
      </c>
      <c r="P154" s="24">
        <v>7825</v>
      </c>
      <c r="Q154" s="24">
        <v>5920.8535108958831</v>
      </c>
      <c r="R154" s="127"/>
    </row>
    <row r="155" spans="1:18" ht="11" x14ac:dyDescent="0.3">
      <c r="A155" s="14" t="s">
        <v>298</v>
      </c>
      <c r="B155" s="15" t="s">
        <v>296</v>
      </c>
      <c r="C155" s="16" t="s">
        <v>82</v>
      </c>
      <c r="D155" s="17">
        <v>1715</v>
      </c>
      <c r="E155" s="18">
        <v>1297.6694915254236</v>
      </c>
      <c r="F155" s="19">
        <v>530</v>
      </c>
      <c r="G155" s="19">
        <v>401.02905569007265</v>
      </c>
      <c r="H155" s="20">
        <v>10360</v>
      </c>
      <c r="I155" s="20">
        <v>7838.983050847457</v>
      </c>
      <c r="J155" s="21">
        <v>530</v>
      </c>
      <c r="K155" s="21">
        <v>401.02905569007237</v>
      </c>
      <c r="L155" s="22">
        <v>310</v>
      </c>
      <c r="M155" s="22">
        <v>234.56416464891041</v>
      </c>
      <c r="N155" s="23">
        <v>125.96805006129787</v>
      </c>
      <c r="O155" s="23">
        <v>95.314807855098266</v>
      </c>
      <c r="P155" s="24">
        <v>10360</v>
      </c>
      <c r="Q155" s="24">
        <v>7838.983050847457</v>
      </c>
      <c r="R155" s="127"/>
    </row>
    <row r="156" spans="1:18" ht="11" x14ac:dyDescent="0.3">
      <c r="A156" s="14" t="s">
        <v>299</v>
      </c>
      <c r="B156" s="15" t="s">
        <v>300</v>
      </c>
      <c r="C156" s="16" t="s">
        <v>65</v>
      </c>
      <c r="D156" s="17">
        <v>3315</v>
      </c>
      <c r="E156" s="18">
        <v>2508.323244552058</v>
      </c>
      <c r="F156" s="19">
        <v>830</v>
      </c>
      <c r="G156" s="19">
        <v>628.0266343825665</v>
      </c>
      <c r="H156" s="20">
        <v>3315</v>
      </c>
      <c r="I156" s="20">
        <v>2508.323244552058</v>
      </c>
      <c r="J156" s="21">
        <v>0</v>
      </c>
      <c r="K156" s="21">
        <v>0</v>
      </c>
      <c r="L156" s="22">
        <v>90</v>
      </c>
      <c r="M156" s="22">
        <v>68.099273607748174</v>
      </c>
      <c r="N156" s="23">
        <v>0.80738226559101745</v>
      </c>
      <c r="O156" s="23">
        <v>0.6109127312280701</v>
      </c>
      <c r="P156" s="24">
        <v>81170</v>
      </c>
      <c r="Q156" s="24">
        <v>61417.978208232445</v>
      </c>
      <c r="R156" s="127"/>
    </row>
    <row r="157" spans="1:18" ht="11" x14ac:dyDescent="0.3">
      <c r="A157" s="14" t="s">
        <v>301</v>
      </c>
      <c r="B157" s="15" t="s">
        <v>302</v>
      </c>
      <c r="C157" s="16" t="s">
        <v>68</v>
      </c>
      <c r="D157" s="17">
        <v>2410</v>
      </c>
      <c r="E157" s="18">
        <v>1823.5472154963679</v>
      </c>
      <c r="F157" s="19">
        <v>345</v>
      </c>
      <c r="G157" s="19">
        <v>261.04721549636804</v>
      </c>
      <c r="H157" s="20">
        <v>3095</v>
      </c>
      <c r="I157" s="20">
        <v>2341.8583535108955</v>
      </c>
      <c r="J157" s="21">
        <v>0</v>
      </c>
      <c r="K157" s="21">
        <v>0</v>
      </c>
      <c r="L157" s="22">
        <v>90</v>
      </c>
      <c r="M157" s="22">
        <v>68.099273607748174</v>
      </c>
      <c r="N157" s="23">
        <v>0.34294618323586756</v>
      </c>
      <c r="O157" s="23">
        <v>0.25949317738791433</v>
      </c>
      <c r="P157" s="24">
        <v>82470</v>
      </c>
      <c r="Q157" s="24">
        <v>62401.634382566583</v>
      </c>
      <c r="R157" s="127"/>
    </row>
    <row r="158" spans="1:18" ht="11" x14ac:dyDescent="0.3">
      <c r="A158" s="14" t="s">
        <v>303</v>
      </c>
      <c r="B158" s="15" t="s">
        <v>302</v>
      </c>
      <c r="C158" s="16" t="s">
        <v>68</v>
      </c>
      <c r="D158" s="17">
        <v>1860</v>
      </c>
      <c r="E158" s="18">
        <v>1407.3849878934625</v>
      </c>
      <c r="F158" s="19">
        <v>330</v>
      </c>
      <c r="G158" s="19">
        <v>249.69733656174333</v>
      </c>
      <c r="H158" s="20">
        <v>3425</v>
      </c>
      <c r="I158" s="20">
        <v>2591.5556900726392</v>
      </c>
      <c r="J158" s="21">
        <v>0</v>
      </c>
      <c r="K158" s="21">
        <v>0</v>
      </c>
      <c r="L158" s="22">
        <v>90</v>
      </c>
      <c r="M158" s="22">
        <v>68.099273607748174</v>
      </c>
      <c r="N158" s="23">
        <v>0.34294618323586756</v>
      </c>
      <c r="O158" s="23">
        <v>0.25949317738791433</v>
      </c>
      <c r="P158" s="24">
        <v>36425</v>
      </c>
      <c r="Q158" s="24">
        <v>27561.289346246973</v>
      </c>
      <c r="R158" s="127"/>
    </row>
    <row r="159" spans="1:18" ht="11" x14ac:dyDescent="0.3">
      <c r="A159" s="14" t="s">
        <v>304</v>
      </c>
      <c r="B159" s="15" t="s">
        <v>305</v>
      </c>
      <c r="C159" s="16" t="s">
        <v>82</v>
      </c>
      <c r="D159" s="17">
        <v>250</v>
      </c>
      <c r="E159" s="18">
        <v>189.16464891041161</v>
      </c>
      <c r="F159" s="19">
        <v>240</v>
      </c>
      <c r="G159" s="19">
        <v>181.59806295399514</v>
      </c>
      <c r="H159" s="20">
        <v>660</v>
      </c>
      <c r="I159" s="20">
        <v>499.39467312348665</v>
      </c>
      <c r="J159" s="21">
        <v>0</v>
      </c>
      <c r="K159" s="21">
        <v>0</v>
      </c>
      <c r="L159" s="22">
        <v>90</v>
      </c>
      <c r="M159" s="22">
        <v>68.099273607748174</v>
      </c>
      <c r="N159" s="23">
        <v>8.0567186179401853E-2</v>
      </c>
      <c r="O159" s="23">
        <v>6.0961853949305277E-2</v>
      </c>
      <c r="P159" s="24">
        <v>700</v>
      </c>
      <c r="Q159" s="24">
        <v>529.66101694915244</v>
      </c>
      <c r="R159" s="127"/>
    </row>
    <row r="160" spans="1:18" ht="11" x14ac:dyDescent="0.3">
      <c r="A160" s="14" t="s">
        <v>306</v>
      </c>
      <c r="B160" s="15" t="s">
        <v>305</v>
      </c>
      <c r="C160" s="16" t="s">
        <v>82</v>
      </c>
      <c r="D160" s="17">
        <v>1100</v>
      </c>
      <c r="E160" s="18">
        <v>832.32445520581109</v>
      </c>
      <c r="F160" s="19">
        <v>735</v>
      </c>
      <c r="G160" s="19">
        <v>556.1440677966101</v>
      </c>
      <c r="H160" s="20">
        <v>3300</v>
      </c>
      <c r="I160" s="20">
        <v>2496.9733656174335</v>
      </c>
      <c r="J160" s="21">
        <v>60</v>
      </c>
      <c r="K160" s="21">
        <v>45.399515738498785</v>
      </c>
      <c r="L160" s="22">
        <v>370</v>
      </c>
      <c r="M160" s="22">
        <v>279.96368038740917</v>
      </c>
      <c r="N160" s="23">
        <v>0.29296875</v>
      </c>
      <c r="O160" s="23">
        <v>0.2216773229418886</v>
      </c>
      <c r="P160" s="24">
        <v>1745</v>
      </c>
      <c r="Q160" s="24">
        <v>1320.369249394673</v>
      </c>
      <c r="R160" s="127" t="s">
        <v>42</v>
      </c>
    </row>
    <row r="161" spans="1:18" ht="11" x14ac:dyDescent="0.3">
      <c r="A161" s="14" t="s">
        <v>307</v>
      </c>
      <c r="B161" s="15" t="s">
        <v>308</v>
      </c>
      <c r="C161" s="16" t="s">
        <v>65</v>
      </c>
      <c r="D161" s="17">
        <v>3065</v>
      </c>
      <c r="E161" s="18">
        <v>2319.1585956416466</v>
      </c>
      <c r="F161" s="19">
        <v>830</v>
      </c>
      <c r="G161" s="19">
        <v>628.0266343825665</v>
      </c>
      <c r="H161" s="20">
        <v>3730</v>
      </c>
      <c r="I161" s="20">
        <v>2822.3365617433415</v>
      </c>
      <c r="J161" s="21">
        <v>0</v>
      </c>
      <c r="K161" s="21">
        <v>0</v>
      </c>
      <c r="L161" s="22">
        <v>90</v>
      </c>
      <c r="M161" s="22">
        <v>68.099273607748174</v>
      </c>
      <c r="N161" s="23">
        <v>0.80738226559101745</v>
      </c>
      <c r="O161" s="23">
        <v>0.6109127312280701</v>
      </c>
      <c r="P161" s="24">
        <v>57895</v>
      </c>
      <c r="Q161" s="24">
        <v>43806.749394673119</v>
      </c>
      <c r="R161" s="127"/>
    </row>
    <row r="162" spans="1:18" ht="11" x14ac:dyDescent="0.3">
      <c r="A162" s="14" t="s">
        <v>309</v>
      </c>
      <c r="B162" s="15" t="s">
        <v>308</v>
      </c>
      <c r="C162" s="16" t="s">
        <v>65</v>
      </c>
      <c r="D162" s="17">
        <v>2100</v>
      </c>
      <c r="E162" s="18">
        <v>1588.9830508474574</v>
      </c>
      <c r="F162" s="19">
        <v>700</v>
      </c>
      <c r="G162" s="19">
        <v>529.66101694915244</v>
      </c>
      <c r="H162" s="20">
        <v>3150</v>
      </c>
      <c r="I162" s="20">
        <v>2383.4745762711864</v>
      </c>
      <c r="J162" s="21">
        <v>0</v>
      </c>
      <c r="K162" s="21">
        <v>0</v>
      </c>
      <c r="L162" s="22">
        <v>90</v>
      </c>
      <c r="M162" s="22">
        <v>68.099273607748174</v>
      </c>
      <c r="N162" s="23">
        <v>0.82650060703488493</v>
      </c>
      <c r="O162" s="23">
        <v>0.62537878861598428</v>
      </c>
      <c r="P162" s="24">
        <v>85890</v>
      </c>
      <c r="Q162" s="24">
        <v>64989.406779661018</v>
      </c>
      <c r="R162" s="127"/>
    </row>
    <row r="163" spans="1:18" ht="11" x14ac:dyDescent="0.3">
      <c r="A163" s="14" t="s">
        <v>310</v>
      </c>
      <c r="B163" s="15" t="s">
        <v>311</v>
      </c>
      <c r="C163" s="16" t="s">
        <v>68</v>
      </c>
      <c r="D163" s="17">
        <v>33130</v>
      </c>
      <c r="E163" s="18">
        <v>25068.09927360775</v>
      </c>
      <c r="F163" s="19">
        <v>8285</v>
      </c>
      <c r="G163" s="19">
        <v>6268.916464891041</v>
      </c>
      <c r="H163" s="20">
        <v>82825</v>
      </c>
      <c r="I163" s="20">
        <v>62670.248184019365</v>
      </c>
      <c r="J163" s="21">
        <v>8285</v>
      </c>
      <c r="K163" s="21">
        <v>6268.9164648910364</v>
      </c>
      <c r="L163" s="22" t="s">
        <v>69</v>
      </c>
      <c r="M163" s="22" t="s">
        <v>70</v>
      </c>
      <c r="N163" s="23">
        <v>1210.8432429683753</v>
      </c>
      <c r="O163" s="23">
        <v>916.19494776662782</v>
      </c>
      <c r="P163" s="24">
        <v>82825</v>
      </c>
      <c r="Q163" s="24">
        <v>62670.248184019365</v>
      </c>
      <c r="R163" s="127"/>
    </row>
    <row r="164" spans="1:18" ht="11" x14ac:dyDescent="0.3">
      <c r="A164" s="14" t="s">
        <v>312</v>
      </c>
      <c r="B164" s="15" t="s">
        <v>313</v>
      </c>
      <c r="C164" s="16" t="s">
        <v>68</v>
      </c>
      <c r="D164" s="17">
        <v>1200</v>
      </c>
      <c r="E164" s="18">
        <v>907.99031476997516</v>
      </c>
      <c r="F164" s="19">
        <v>670</v>
      </c>
      <c r="G164" s="19">
        <v>506.96125907990279</v>
      </c>
      <c r="H164" s="20">
        <v>3665</v>
      </c>
      <c r="I164" s="20">
        <v>2773.1537530266323</v>
      </c>
      <c r="J164" s="21">
        <v>790</v>
      </c>
      <c r="K164" s="21">
        <v>597.76029055690026</v>
      </c>
      <c r="L164" s="22">
        <v>790</v>
      </c>
      <c r="M164" s="22">
        <v>597.76029055690026</v>
      </c>
      <c r="N164" s="23">
        <v>7.71484375</v>
      </c>
      <c r="O164" s="23">
        <v>5.8375028374697298</v>
      </c>
      <c r="P164" s="24" t="s">
        <v>171</v>
      </c>
      <c r="Q164" s="24" t="s">
        <v>70</v>
      </c>
      <c r="R164" s="127"/>
    </row>
    <row r="165" spans="1:18" ht="11" x14ac:dyDescent="0.3">
      <c r="A165" s="14" t="s">
        <v>314</v>
      </c>
      <c r="B165" s="15" t="s">
        <v>313</v>
      </c>
      <c r="C165" s="16" t="s">
        <v>68</v>
      </c>
      <c r="D165" s="17">
        <v>2695</v>
      </c>
      <c r="E165" s="18">
        <v>2039.1949152542372</v>
      </c>
      <c r="F165" s="19">
        <v>675</v>
      </c>
      <c r="G165" s="19">
        <v>510.74455205811137</v>
      </c>
      <c r="H165" s="20">
        <v>3370</v>
      </c>
      <c r="I165" s="20">
        <v>2549.9394673123484</v>
      </c>
      <c r="J165" s="21">
        <v>930</v>
      </c>
      <c r="K165" s="21">
        <v>703.69249394673125</v>
      </c>
      <c r="L165" s="22">
        <v>340</v>
      </c>
      <c r="M165" s="22">
        <v>257.2639225181598</v>
      </c>
      <c r="N165" s="23">
        <v>0.341796875</v>
      </c>
      <c r="O165" s="23">
        <v>0.2586235434322034</v>
      </c>
      <c r="P165" s="24">
        <v>48110</v>
      </c>
      <c r="Q165" s="24">
        <v>36402.845036319617</v>
      </c>
      <c r="R165" s="127" t="s">
        <v>42</v>
      </c>
    </row>
    <row r="166" spans="1:18" ht="11" x14ac:dyDescent="0.3">
      <c r="A166" s="14" t="s">
        <v>315</v>
      </c>
      <c r="B166" s="15" t="s">
        <v>313</v>
      </c>
      <c r="C166" s="16" t="s">
        <v>68</v>
      </c>
      <c r="D166" s="17">
        <v>2125</v>
      </c>
      <c r="E166" s="18">
        <v>1607.8995157384977</v>
      </c>
      <c r="F166" s="19">
        <v>735</v>
      </c>
      <c r="G166" s="19">
        <v>556.14406779660976</v>
      </c>
      <c r="H166" s="20">
        <v>2855</v>
      </c>
      <c r="I166" s="20">
        <v>2160.2602905568992</v>
      </c>
      <c r="J166" s="21">
        <v>790</v>
      </c>
      <c r="K166" s="21">
        <v>597.76029055690026</v>
      </c>
      <c r="L166" s="22">
        <v>790</v>
      </c>
      <c r="M166" s="22">
        <v>597.76029055690026</v>
      </c>
      <c r="N166" s="23">
        <v>7.71484375</v>
      </c>
      <c r="O166" s="23">
        <v>5.8375028374697298</v>
      </c>
      <c r="P166" s="24">
        <v>58805</v>
      </c>
      <c r="Q166" s="24">
        <v>44495.308716707019</v>
      </c>
      <c r="R166" s="127"/>
    </row>
    <row r="167" spans="1:18" ht="11" x14ac:dyDescent="0.3">
      <c r="A167" s="14" t="s">
        <v>316</v>
      </c>
      <c r="B167" s="15" t="s">
        <v>317</v>
      </c>
      <c r="C167" s="16" t="s">
        <v>79</v>
      </c>
      <c r="D167" s="17">
        <v>1720</v>
      </c>
      <c r="E167" s="18">
        <v>1301.4527845036318</v>
      </c>
      <c r="F167" s="19">
        <v>345</v>
      </c>
      <c r="G167" s="19">
        <v>261.04721549636804</v>
      </c>
      <c r="H167" s="20">
        <v>2065</v>
      </c>
      <c r="I167" s="20">
        <v>1562.4999999999998</v>
      </c>
      <c r="J167" s="21">
        <v>0</v>
      </c>
      <c r="K167" s="21">
        <v>0</v>
      </c>
      <c r="L167" s="22">
        <v>90</v>
      </c>
      <c r="M167" s="22">
        <v>68.099273607748174</v>
      </c>
      <c r="N167" s="23">
        <v>0.66981676413255375</v>
      </c>
      <c r="O167" s="23">
        <v>0.50682261208577006</v>
      </c>
      <c r="P167" s="24">
        <v>4125</v>
      </c>
      <c r="Q167" s="24">
        <v>3121.2167070217915</v>
      </c>
      <c r="R167" s="127"/>
    </row>
    <row r="168" spans="1:18" ht="11" x14ac:dyDescent="0.3">
      <c r="A168" s="14" t="s">
        <v>318</v>
      </c>
      <c r="B168" s="15" t="s">
        <v>317</v>
      </c>
      <c r="C168" s="16" t="s">
        <v>79</v>
      </c>
      <c r="D168" s="17">
        <v>1720</v>
      </c>
      <c r="E168" s="18">
        <v>1301.4527845036318</v>
      </c>
      <c r="F168" s="19">
        <v>415</v>
      </c>
      <c r="G168" s="19">
        <v>314.01331719128325</v>
      </c>
      <c r="H168" s="20">
        <v>2410</v>
      </c>
      <c r="I168" s="20">
        <v>1823.5472154963679</v>
      </c>
      <c r="J168" s="21">
        <v>0</v>
      </c>
      <c r="K168" s="21">
        <v>0</v>
      </c>
      <c r="L168" s="22">
        <v>140</v>
      </c>
      <c r="M168" s="22">
        <v>105.93220338983051</v>
      </c>
      <c r="N168" s="23">
        <v>0.68589236647173513</v>
      </c>
      <c r="O168" s="23">
        <v>0.51898635477582866</v>
      </c>
      <c r="P168" s="24">
        <v>96215</v>
      </c>
      <c r="Q168" s="24">
        <v>72801.906779661018</v>
      </c>
      <c r="R168" s="127"/>
    </row>
    <row r="169" spans="1:18" ht="11" x14ac:dyDescent="0.3">
      <c r="A169" s="50" t="s">
        <v>319</v>
      </c>
      <c r="B169" s="51" t="s">
        <v>320</v>
      </c>
      <c r="C169" s="16" t="s">
        <v>65</v>
      </c>
      <c r="D169" s="52">
        <v>1750</v>
      </c>
      <c r="E169" s="18">
        <v>1324.1525423728813</v>
      </c>
      <c r="F169" s="53">
        <v>700</v>
      </c>
      <c r="G169" s="54">
        <v>529.66101694915244</v>
      </c>
      <c r="H169" s="55">
        <v>3500</v>
      </c>
      <c r="I169" s="56">
        <v>2648.3050847457625</v>
      </c>
      <c r="J169" s="57">
        <v>2925.0312000000004</v>
      </c>
      <c r="K169" s="58">
        <v>2213.2500000000005</v>
      </c>
      <c r="L169" s="59">
        <v>350</v>
      </c>
      <c r="M169" s="60">
        <v>264.83050847457622</v>
      </c>
      <c r="N169" s="23">
        <v>0</v>
      </c>
      <c r="O169" s="23">
        <v>0</v>
      </c>
      <c r="P169" s="15"/>
      <c r="Q169" s="24"/>
      <c r="R169" s="127"/>
    </row>
    <row r="170" spans="1:18" ht="11" x14ac:dyDescent="0.3">
      <c r="A170" s="14" t="s">
        <v>321</v>
      </c>
      <c r="B170" s="15" t="s">
        <v>322</v>
      </c>
      <c r="C170" s="16" t="s">
        <v>68</v>
      </c>
      <c r="D170" s="17">
        <v>1720</v>
      </c>
      <c r="E170" s="18">
        <v>1301.4527845036318</v>
      </c>
      <c r="F170" s="19">
        <v>1720</v>
      </c>
      <c r="G170" s="19">
        <v>1301.4527845036318</v>
      </c>
      <c r="H170" s="20">
        <v>4125</v>
      </c>
      <c r="I170" s="20">
        <v>3121.2167070217915</v>
      </c>
      <c r="J170" s="21">
        <v>210</v>
      </c>
      <c r="K170" s="21">
        <v>158.89830508474566</v>
      </c>
      <c r="L170" s="22">
        <v>345</v>
      </c>
      <c r="M170" s="22">
        <v>261.04721549636804</v>
      </c>
      <c r="N170" s="23">
        <v>33.492177840155954</v>
      </c>
      <c r="O170" s="23">
        <v>25.342144249512675</v>
      </c>
      <c r="P170" s="24">
        <v>30930</v>
      </c>
      <c r="Q170" s="24">
        <v>23403.450363196127</v>
      </c>
      <c r="R170" s="127"/>
    </row>
    <row r="171" spans="1:18" ht="11" x14ac:dyDescent="0.3">
      <c r="A171" s="14" t="s">
        <v>323</v>
      </c>
      <c r="B171" s="15" t="s">
        <v>322</v>
      </c>
      <c r="C171" s="16" t="s">
        <v>68</v>
      </c>
      <c r="D171" s="17">
        <v>3440</v>
      </c>
      <c r="E171" s="18">
        <v>2602.9055690072637</v>
      </c>
      <c r="F171" s="19">
        <v>1925</v>
      </c>
      <c r="G171" s="19">
        <v>1456.5677966101696</v>
      </c>
      <c r="H171" s="20">
        <v>2475</v>
      </c>
      <c r="I171" s="20">
        <v>1872.730024213075</v>
      </c>
      <c r="J171" s="21">
        <v>0</v>
      </c>
      <c r="K171" s="21">
        <v>0</v>
      </c>
      <c r="L171" s="22" t="s">
        <v>69</v>
      </c>
      <c r="M171" s="22" t="s">
        <v>70</v>
      </c>
      <c r="N171" s="23">
        <v>10.047251461988305</v>
      </c>
      <c r="O171" s="23">
        <v>7.6023391812865491</v>
      </c>
      <c r="P171" s="24">
        <v>132155</v>
      </c>
      <c r="Q171" s="24">
        <v>99996.216707021784</v>
      </c>
      <c r="R171" s="127"/>
    </row>
    <row r="172" spans="1:18" ht="11" x14ac:dyDescent="0.3">
      <c r="A172" s="14" t="s">
        <v>324</v>
      </c>
      <c r="B172" s="15" t="s">
        <v>322</v>
      </c>
      <c r="C172" s="16" t="s">
        <v>68</v>
      </c>
      <c r="D172" s="17">
        <v>2515</v>
      </c>
      <c r="E172" s="18">
        <v>1902.9963680387407</v>
      </c>
      <c r="F172" s="19">
        <v>720</v>
      </c>
      <c r="G172" s="19">
        <v>544.79418886198539</v>
      </c>
      <c r="H172" s="20">
        <v>2875</v>
      </c>
      <c r="I172" s="20">
        <v>2175.3934624697335</v>
      </c>
      <c r="J172" s="21">
        <v>0</v>
      </c>
      <c r="K172" s="21">
        <v>0</v>
      </c>
      <c r="L172" s="22">
        <v>90</v>
      </c>
      <c r="M172" s="22">
        <v>68.099273607748174</v>
      </c>
      <c r="N172" s="23">
        <v>0.42198456140350882</v>
      </c>
      <c r="O172" s="23">
        <v>0.31929824561403508</v>
      </c>
      <c r="P172" s="24">
        <v>103085</v>
      </c>
      <c r="Q172" s="24">
        <v>78000.151331719127</v>
      </c>
      <c r="R172" s="127"/>
    </row>
    <row r="173" spans="1:18" ht="11" x14ac:dyDescent="0.3">
      <c r="A173" s="50" t="s">
        <v>325</v>
      </c>
      <c r="B173" s="51" t="s">
        <v>322</v>
      </c>
      <c r="C173" s="16" t="s">
        <v>76</v>
      </c>
      <c r="D173" s="52">
        <v>1935</v>
      </c>
      <c r="E173" s="18">
        <v>1464.1343825665858</v>
      </c>
      <c r="F173" s="53">
        <v>645</v>
      </c>
      <c r="G173" s="54">
        <v>488.04479418886194</v>
      </c>
      <c r="H173" s="55">
        <v>3225</v>
      </c>
      <c r="I173" s="56">
        <v>2440.2239709443097</v>
      </c>
      <c r="J173" s="57">
        <v>1800</v>
      </c>
      <c r="K173" s="58">
        <v>1361.9854721549636</v>
      </c>
      <c r="L173" s="59">
        <v>325</v>
      </c>
      <c r="M173" s="60">
        <v>245.91404358353512</v>
      </c>
      <c r="N173" s="23">
        <v>0</v>
      </c>
      <c r="O173" s="23">
        <v>0</v>
      </c>
      <c r="P173" s="15"/>
      <c r="Q173" s="24"/>
      <c r="R173" s="127"/>
    </row>
    <row r="174" spans="1:18" ht="11" x14ac:dyDescent="0.3">
      <c r="A174" s="14" t="s">
        <v>326</v>
      </c>
      <c r="B174" s="15" t="s">
        <v>327</v>
      </c>
      <c r="C174" s="16" t="s">
        <v>68</v>
      </c>
      <c r="D174" s="17">
        <v>1990</v>
      </c>
      <c r="E174" s="18">
        <v>1505.7506053268755</v>
      </c>
      <c r="F174" s="19">
        <v>665</v>
      </c>
      <c r="G174" s="19">
        <v>503.17796610169455</v>
      </c>
      <c r="H174" s="20">
        <v>1990</v>
      </c>
      <c r="I174" s="20">
        <v>1505.7506053268755</v>
      </c>
      <c r="J174" s="21">
        <v>505.35605120000002</v>
      </c>
      <c r="K174" s="21">
        <v>382.38199999999972</v>
      </c>
      <c r="L174" s="22">
        <v>70</v>
      </c>
      <c r="M174" s="22">
        <v>68.099273607748174</v>
      </c>
      <c r="N174" s="23">
        <v>0.341796875</v>
      </c>
      <c r="O174" s="23">
        <v>0.25862354343220323</v>
      </c>
      <c r="P174" s="24">
        <v>1375</v>
      </c>
      <c r="Q174" s="24">
        <v>1040.4055690072639</v>
      </c>
      <c r="R174" s="127"/>
    </row>
    <row r="175" spans="1:18" ht="11" x14ac:dyDescent="0.3">
      <c r="A175" s="14" t="s">
        <v>328</v>
      </c>
      <c r="B175" s="15" t="s">
        <v>329</v>
      </c>
      <c r="C175" s="16" t="s">
        <v>65</v>
      </c>
      <c r="D175" s="17">
        <v>2075</v>
      </c>
      <c r="E175" s="18">
        <v>1570.0665859564165</v>
      </c>
      <c r="F175" s="19">
        <v>830</v>
      </c>
      <c r="G175" s="19">
        <v>628.0266343825665</v>
      </c>
      <c r="H175" s="20">
        <v>2900</v>
      </c>
      <c r="I175" s="20">
        <v>2194.309927360775</v>
      </c>
      <c r="J175" s="21">
        <v>1400</v>
      </c>
      <c r="K175" s="21">
        <v>1059.3220338983044</v>
      </c>
      <c r="L175" s="22">
        <v>90</v>
      </c>
      <c r="M175" s="22">
        <v>68.099273607748174</v>
      </c>
      <c r="N175" s="23">
        <v>1.6147645311820349</v>
      </c>
      <c r="O175" s="23">
        <v>1.2218254624561402</v>
      </c>
      <c r="P175" s="24">
        <v>91105</v>
      </c>
      <c r="Q175" s="24">
        <v>68935.381355932201</v>
      </c>
      <c r="R175" s="127"/>
    </row>
    <row r="176" spans="1:18" ht="11" x14ac:dyDescent="0.3">
      <c r="A176" s="14" t="s">
        <v>330</v>
      </c>
      <c r="B176" s="15" t="s">
        <v>329</v>
      </c>
      <c r="C176" s="16" t="s">
        <v>65</v>
      </c>
      <c r="D176" s="17">
        <v>2075</v>
      </c>
      <c r="E176" s="18">
        <v>1570.0665859564165</v>
      </c>
      <c r="F176" s="19">
        <v>830</v>
      </c>
      <c r="G176" s="19">
        <v>628.0266343825665</v>
      </c>
      <c r="H176" s="20">
        <v>2900</v>
      </c>
      <c r="I176" s="20">
        <v>2194.309927360775</v>
      </c>
      <c r="J176" s="21">
        <v>1400</v>
      </c>
      <c r="K176" s="21">
        <v>1059.3220338983044</v>
      </c>
      <c r="L176" s="22">
        <v>90</v>
      </c>
      <c r="M176" s="22">
        <v>68.099273607748174</v>
      </c>
      <c r="N176" s="23">
        <v>1.6147645311820349</v>
      </c>
      <c r="O176" s="23">
        <v>1.2218254624561402</v>
      </c>
      <c r="P176" s="24">
        <v>91105</v>
      </c>
      <c r="Q176" s="24">
        <v>68935.381355932201</v>
      </c>
      <c r="R176" s="127"/>
    </row>
    <row r="177" spans="1:18" ht="11" x14ac:dyDescent="0.3">
      <c r="A177" s="14" t="s">
        <v>331</v>
      </c>
      <c r="B177" s="15" t="s">
        <v>329</v>
      </c>
      <c r="C177" s="16" t="s">
        <v>65</v>
      </c>
      <c r="D177" s="17">
        <v>2900</v>
      </c>
      <c r="E177" s="18">
        <v>2194.309927360775</v>
      </c>
      <c r="F177" s="19">
        <v>830</v>
      </c>
      <c r="G177" s="19">
        <v>628.0266343825665</v>
      </c>
      <c r="H177" s="20">
        <v>2900</v>
      </c>
      <c r="I177" s="20">
        <v>2194.309927360775</v>
      </c>
      <c r="J177" s="21">
        <v>1400</v>
      </c>
      <c r="K177" s="21">
        <v>1059.3220338983044</v>
      </c>
      <c r="L177" s="22">
        <v>90</v>
      </c>
      <c r="M177" s="22">
        <v>68.099273607748174</v>
      </c>
      <c r="N177" s="23">
        <v>0.48457642351956337</v>
      </c>
      <c r="O177" s="23">
        <v>0.36665891610136453</v>
      </c>
      <c r="P177" s="24">
        <v>45555</v>
      </c>
      <c r="Q177" s="24">
        <v>34469.582324455208</v>
      </c>
      <c r="R177" s="127"/>
    </row>
    <row r="178" spans="1:18" ht="11" x14ac:dyDescent="0.3">
      <c r="A178" s="14" t="s">
        <v>332</v>
      </c>
      <c r="B178" s="15" t="s">
        <v>333</v>
      </c>
      <c r="C178" s="16" t="s">
        <v>65</v>
      </c>
      <c r="D178" s="17">
        <v>17185</v>
      </c>
      <c r="E178" s="18">
        <v>13003.177966101695</v>
      </c>
      <c r="F178" s="19">
        <v>17185</v>
      </c>
      <c r="G178" s="19">
        <v>13003.177966101695</v>
      </c>
      <c r="H178" s="20">
        <v>89345</v>
      </c>
      <c r="I178" s="20">
        <v>67603.662227602894</v>
      </c>
      <c r="J178" s="21">
        <v>0</v>
      </c>
      <c r="K178" s="21">
        <v>0</v>
      </c>
      <c r="L178" s="22" t="s">
        <v>69</v>
      </c>
      <c r="M178" s="22" t="s">
        <v>70</v>
      </c>
      <c r="N178" s="23">
        <v>685.89236647173504</v>
      </c>
      <c r="O178" s="23">
        <v>518.98635477582854</v>
      </c>
      <c r="P178" s="24">
        <v>89345</v>
      </c>
      <c r="Q178" s="24">
        <v>67603.662227602894</v>
      </c>
      <c r="R178" s="127"/>
    </row>
    <row r="179" spans="1:18" ht="11" x14ac:dyDescent="0.3">
      <c r="A179" s="14" t="s">
        <v>334</v>
      </c>
      <c r="B179" s="15" t="s">
        <v>335</v>
      </c>
      <c r="C179" s="16" t="s">
        <v>84</v>
      </c>
      <c r="D179" s="17">
        <v>3355</v>
      </c>
      <c r="E179" s="18">
        <v>2538.5895883777221</v>
      </c>
      <c r="F179" s="19">
        <v>670</v>
      </c>
      <c r="G179" s="19">
        <v>506.96125907990279</v>
      </c>
      <c r="H179" s="20">
        <v>3355</v>
      </c>
      <c r="I179" s="20">
        <v>1358.2021791767554</v>
      </c>
      <c r="J179" s="21">
        <v>220</v>
      </c>
      <c r="K179" s="21">
        <v>166.4648910411621</v>
      </c>
      <c r="L179" s="22">
        <v>340</v>
      </c>
      <c r="M179" s="22">
        <v>257.26392251815963</v>
      </c>
      <c r="N179" s="23">
        <v>0.341796875</v>
      </c>
      <c r="O179" s="23">
        <v>0.25862354343220323</v>
      </c>
      <c r="P179" s="24">
        <v>44080</v>
      </c>
      <c r="Q179" s="24">
        <v>33353.510895883781</v>
      </c>
      <c r="R179" s="127"/>
    </row>
    <row r="180" spans="1:18" ht="11" x14ac:dyDescent="0.3">
      <c r="A180" s="14" t="s">
        <v>336</v>
      </c>
      <c r="B180" s="15" t="s">
        <v>335</v>
      </c>
      <c r="C180" s="16" t="s">
        <v>84</v>
      </c>
      <c r="D180" s="17">
        <v>1365</v>
      </c>
      <c r="E180" s="18">
        <v>1032.8389830508474</v>
      </c>
      <c r="F180" s="19">
        <v>240</v>
      </c>
      <c r="G180" s="19">
        <v>181.59806295399514</v>
      </c>
      <c r="H180" s="20">
        <v>2335</v>
      </c>
      <c r="I180" s="20">
        <v>1766.7978208232446</v>
      </c>
      <c r="J180" s="21">
        <v>0</v>
      </c>
      <c r="K180" s="21">
        <v>0</v>
      </c>
      <c r="L180" s="22">
        <v>90</v>
      </c>
      <c r="M180" s="22">
        <v>68.099273607748174</v>
      </c>
      <c r="N180" s="23">
        <v>0.18238656083636648</v>
      </c>
      <c r="O180" s="23">
        <v>0.13800435898635477</v>
      </c>
      <c r="P180" s="24">
        <v>49425</v>
      </c>
      <c r="Q180" s="24">
        <v>37397.851089588374</v>
      </c>
      <c r="R180" s="127"/>
    </row>
    <row r="181" spans="1:18" ht="11" x14ac:dyDescent="0.3">
      <c r="A181" s="14" t="s">
        <v>337</v>
      </c>
      <c r="B181" s="15" t="s">
        <v>335</v>
      </c>
      <c r="C181" s="16" t="s">
        <v>84</v>
      </c>
      <c r="D181" s="17">
        <v>1775</v>
      </c>
      <c r="E181" s="18">
        <v>1343.0690072639225</v>
      </c>
      <c r="F181" s="19">
        <v>445</v>
      </c>
      <c r="G181" s="19">
        <v>336.71307506053267</v>
      </c>
      <c r="H181" s="20">
        <v>1555</v>
      </c>
      <c r="I181" s="20">
        <v>1176.6041162227602</v>
      </c>
      <c r="J181" s="21">
        <v>0</v>
      </c>
      <c r="K181" s="21">
        <v>0</v>
      </c>
      <c r="L181" s="22">
        <v>90</v>
      </c>
      <c r="M181" s="22">
        <v>68.099273607748174</v>
      </c>
      <c r="N181" s="23">
        <v>0.25913746652768815</v>
      </c>
      <c r="O181" s="23">
        <v>0.1960785915009747</v>
      </c>
      <c r="P181" s="24">
        <v>50860</v>
      </c>
      <c r="Q181" s="24">
        <v>38483.656174334137</v>
      </c>
      <c r="R181" s="127"/>
    </row>
    <row r="182" spans="1:18" ht="11" x14ac:dyDescent="0.3">
      <c r="A182" s="14" t="s">
        <v>338</v>
      </c>
      <c r="B182" s="15" t="s">
        <v>339</v>
      </c>
      <c r="C182" s="16" t="s">
        <v>79</v>
      </c>
      <c r="D182" s="17">
        <v>15810</v>
      </c>
      <c r="E182" s="18">
        <v>11962.77239709443</v>
      </c>
      <c r="F182" s="19">
        <v>5845</v>
      </c>
      <c r="G182" s="19">
        <v>4422.6694915254238</v>
      </c>
      <c r="H182" s="20">
        <v>15810</v>
      </c>
      <c r="I182" s="20">
        <v>11962.77239709443</v>
      </c>
      <c r="J182" s="21">
        <v>5845</v>
      </c>
      <c r="K182" s="21">
        <v>4422.6694915254202</v>
      </c>
      <c r="L182" s="22" t="s">
        <v>69</v>
      </c>
      <c r="M182" s="22" t="s">
        <v>70</v>
      </c>
      <c r="N182" s="23">
        <v>685.89236647173504</v>
      </c>
      <c r="O182" s="23">
        <v>518.98635477582854</v>
      </c>
      <c r="P182" s="24">
        <v>15810</v>
      </c>
      <c r="Q182" s="24">
        <v>11962.77239709443</v>
      </c>
      <c r="R182" s="127"/>
    </row>
    <row r="183" spans="1:18" ht="11" x14ac:dyDescent="0.3">
      <c r="A183" s="14" t="s">
        <v>340</v>
      </c>
      <c r="B183" s="15" t="s">
        <v>341</v>
      </c>
      <c r="C183" s="16" t="s">
        <v>68</v>
      </c>
      <c r="D183" s="17">
        <v>1860</v>
      </c>
      <c r="E183" s="18">
        <v>1407.3849878934625</v>
      </c>
      <c r="F183" s="19">
        <v>330</v>
      </c>
      <c r="G183" s="19">
        <v>249.69733656174333</v>
      </c>
      <c r="H183" s="20">
        <v>3425</v>
      </c>
      <c r="I183" s="20">
        <v>2591.5556900726392</v>
      </c>
      <c r="J183" s="21">
        <v>0</v>
      </c>
      <c r="K183" s="21">
        <v>0</v>
      </c>
      <c r="L183" s="22">
        <v>90</v>
      </c>
      <c r="M183" s="22">
        <v>68.099273607748174</v>
      </c>
      <c r="N183" s="23">
        <v>0.34294618323586756</v>
      </c>
      <c r="O183" s="23">
        <v>0.25949317738791433</v>
      </c>
      <c r="P183" s="24">
        <v>31765</v>
      </c>
      <c r="Q183" s="24">
        <v>24035.2602905569</v>
      </c>
      <c r="R183" s="127"/>
    </row>
    <row r="184" spans="1:18" ht="11" x14ac:dyDescent="0.3">
      <c r="A184" s="14" t="s">
        <v>342</v>
      </c>
      <c r="B184" s="15" t="s">
        <v>341</v>
      </c>
      <c r="C184" s="16" t="s">
        <v>68</v>
      </c>
      <c r="D184" s="17">
        <v>240</v>
      </c>
      <c r="E184" s="18">
        <v>181.59806295399514</v>
      </c>
      <c r="F184" s="19">
        <v>240</v>
      </c>
      <c r="G184" s="19">
        <v>181.59806295399514</v>
      </c>
      <c r="H184" s="20">
        <v>240</v>
      </c>
      <c r="I184" s="20">
        <v>181.59806295399514</v>
      </c>
      <c r="J184" s="21">
        <v>0</v>
      </c>
      <c r="K184" s="21">
        <v>0</v>
      </c>
      <c r="L184" s="22">
        <v>90</v>
      </c>
      <c r="M184" s="22">
        <v>68.099273607748174</v>
      </c>
      <c r="N184" s="23">
        <v>0.69136182481287123</v>
      </c>
      <c r="O184" s="23">
        <v>0.52312486744315323</v>
      </c>
      <c r="P184" s="24">
        <v>50</v>
      </c>
      <c r="Q184" s="24">
        <v>37.832929782082324</v>
      </c>
      <c r="R184" s="127"/>
    </row>
    <row r="185" spans="1:18" ht="11" x14ac:dyDescent="0.3">
      <c r="A185" s="14" t="s">
        <v>343</v>
      </c>
      <c r="B185" s="15" t="s">
        <v>344</v>
      </c>
      <c r="C185" s="16" t="s">
        <v>68</v>
      </c>
      <c r="D185" s="17">
        <v>1860</v>
      </c>
      <c r="E185" s="18">
        <v>1407.3849878934625</v>
      </c>
      <c r="F185" s="19">
        <v>330</v>
      </c>
      <c r="G185" s="19">
        <v>249.69733656174333</v>
      </c>
      <c r="H185" s="20">
        <v>3425</v>
      </c>
      <c r="I185" s="20">
        <v>2591.5556900726392</v>
      </c>
      <c r="J185" s="21">
        <v>800</v>
      </c>
      <c r="K185" s="21">
        <v>605.32687651331673</v>
      </c>
      <c r="L185" s="22">
        <v>90</v>
      </c>
      <c r="M185" s="22">
        <v>68.099273607748174</v>
      </c>
      <c r="N185" s="23">
        <v>0.34294618323586756</v>
      </c>
      <c r="O185" s="23">
        <v>0.25949317738791433</v>
      </c>
      <c r="P185" s="24">
        <v>41235</v>
      </c>
      <c r="Q185" s="24">
        <v>31200.817191283291</v>
      </c>
      <c r="R185" s="127"/>
    </row>
    <row r="186" spans="1:18" ht="11" x14ac:dyDescent="0.3">
      <c r="A186" s="50" t="s">
        <v>345</v>
      </c>
      <c r="B186" s="51" t="s">
        <v>346</v>
      </c>
      <c r="C186" s="16" t="s">
        <v>65</v>
      </c>
      <c r="D186" s="52">
        <v>2550</v>
      </c>
      <c r="E186" s="18">
        <v>1929.4794188861986</v>
      </c>
      <c r="F186" s="53">
        <v>730</v>
      </c>
      <c r="G186" s="54">
        <v>552.36077481840198</v>
      </c>
      <c r="H186" s="55">
        <v>2915</v>
      </c>
      <c r="I186" s="56">
        <v>2205.6598062953994</v>
      </c>
      <c r="J186" s="57">
        <v>2340</v>
      </c>
      <c r="K186" s="58">
        <v>1770.5811138014528</v>
      </c>
      <c r="L186" s="59">
        <v>330</v>
      </c>
      <c r="M186" s="60">
        <v>249.69733656174333</v>
      </c>
      <c r="N186" s="23">
        <v>0</v>
      </c>
      <c r="O186" s="23">
        <v>0</v>
      </c>
      <c r="P186" s="15"/>
      <c r="Q186" s="24"/>
      <c r="R186" s="127"/>
    </row>
    <row r="187" spans="1:18" ht="11" x14ac:dyDescent="0.3">
      <c r="A187" s="14" t="s">
        <v>347</v>
      </c>
      <c r="B187" s="15" t="s">
        <v>348</v>
      </c>
      <c r="C187" s="16" t="s">
        <v>65</v>
      </c>
      <c r="D187" s="17">
        <v>240</v>
      </c>
      <c r="E187" s="18">
        <v>181.59806295399514</v>
      </c>
      <c r="F187" s="19">
        <v>240</v>
      </c>
      <c r="G187" s="19">
        <v>181.59806295399514</v>
      </c>
      <c r="H187" s="20">
        <v>240</v>
      </c>
      <c r="I187" s="20">
        <v>181.59806295399514</v>
      </c>
      <c r="J187" s="21">
        <v>0</v>
      </c>
      <c r="K187" s="21">
        <v>0</v>
      </c>
      <c r="L187" s="22">
        <v>90</v>
      </c>
      <c r="M187" s="22">
        <v>68.099273607748174</v>
      </c>
      <c r="N187" s="23">
        <v>0.27637907546821916</v>
      </c>
      <c r="O187" s="23">
        <v>0.20912460310851932</v>
      </c>
      <c r="P187" s="24">
        <v>2140</v>
      </c>
      <c r="Q187" s="24">
        <v>1619.2493946731233</v>
      </c>
      <c r="R187" s="127"/>
    </row>
    <row r="188" spans="1:18" ht="11" x14ac:dyDescent="0.3">
      <c r="A188" s="14" t="s">
        <v>349</v>
      </c>
      <c r="B188" s="15" t="s">
        <v>348</v>
      </c>
      <c r="C188" s="16" t="s">
        <v>65</v>
      </c>
      <c r="D188" s="17">
        <v>1150</v>
      </c>
      <c r="E188" s="18">
        <v>870.15738498789347</v>
      </c>
      <c r="F188" s="19">
        <v>770</v>
      </c>
      <c r="G188" s="19">
        <v>582.62711864406776</v>
      </c>
      <c r="H188" s="20">
        <v>3450</v>
      </c>
      <c r="I188" s="20">
        <v>2610.4721549636802</v>
      </c>
      <c r="J188" s="21">
        <v>200</v>
      </c>
      <c r="K188" s="21">
        <v>151.3317191283293</v>
      </c>
      <c r="L188" s="22">
        <v>385</v>
      </c>
      <c r="M188" s="22">
        <v>291.31355932203388</v>
      </c>
      <c r="N188" s="23">
        <v>0.341796875</v>
      </c>
      <c r="O188" s="23">
        <v>0.2586235434322034</v>
      </c>
      <c r="P188" s="24">
        <v>3055</v>
      </c>
      <c r="Q188" s="24">
        <v>2311.5920096852301</v>
      </c>
      <c r="R188" s="127" t="s">
        <v>42</v>
      </c>
    </row>
    <row r="189" spans="1:18" ht="11" x14ac:dyDescent="0.3">
      <c r="A189" s="14" t="s">
        <v>350</v>
      </c>
      <c r="B189" s="15" t="s">
        <v>351</v>
      </c>
      <c r="C189" s="16" t="s">
        <v>82</v>
      </c>
      <c r="D189" s="17">
        <v>2300</v>
      </c>
      <c r="E189" s="18">
        <v>1740.3147699757858</v>
      </c>
      <c r="F189" s="19">
        <v>655</v>
      </c>
      <c r="G189" s="19">
        <v>495.61138014527808</v>
      </c>
      <c r="H189" s="20">
        <v>2620</v>
      </c>
      <c r="I189" s="20">
        <v>1982.4455205811123</v>
      </c>
      <c r="J189" s="21">
        <v>1400</v>
      </c>
      <c r="K189" s="21">
        <v>1059.3220338983044</v>
      </c>
      <c r="L189" s="22">
        <v>1400</v>
      </c>
      <c r="M189" s="22">
        <v>1059.3220338983044</v>
      </c>
      <c r="N189" s="23">
        <v>13.671875</v>
      </c>
      <c r="O189" s="23">
        <v>10.344941737288128</v>
      </c>
      <c r="P189" s="24">
        <v>250840</v>
      </c>
      <c r="Q189" s="24">
        <v>189800.24213075059</v>
      </c>
      <c r="R189" s="127"/>
    </row>
    <row r="190" spans="1:18" ht="11" x14ac:dyDescent="0.3">
      <c r="A190" s="14" t="s">
        <v>352</v>
      </c>
      <c r="B190" s="15" t="s">
        <v>353</v>
      </c>
      <c r="C190" s="16" t="s">
        <v>82</v>
      </c>
      <c r="D190" s="17">
        <v>1035</v>
      </c>
      <c r="E190" s="18">
        <v>783.14164648910412</v>
      </c>
      <c r="F190" s="19">
        <v>690</v>
      </c>
      <c r="G190" s="19">
        <v>522.09443099273608</v>
      </c>
      <c r="H190" s="20">
        <v>2750</v>
      </c>
      <c r="I190" s="20">
        <v>2080.8111380145278</v>
      </c>
      <c r="J190" s="21">
        <v>0</v>
      </c>
      <c r="K190" s="21">
        <v>0</v>
      </c>
      <c r="L190" s="22">
        <v>90</v>
      </c>
      <c r="M190" s="22">
        <v>68.099273607748174</v>
      </c>
      <c r="N190" s="23">
        <v>0.34294618323586756</v>
      </c>
      <c r="O190" s="23">
        <v>0.25949317738791433</v>
      </c>
      <c r="P190" s="24">
        <v>1995</v>
      </c>
      <c r="Q190" s="24">
        <v>1509.5338983050847</v>
      </c>
      <c r="R190" s="127"/>
    </row>
    <row r="191" spans="1:18" ht="11" x14ac:dyDescent="0.3">
      <c r="A191" s="14" t="s">
        <v>354</v>
      </c>
      <c r="B191" s="15" t="s">
        <v>355</v>
      </c>
      <c r="C191" s="16" t="s">
        <v>82</v>
      </c>
      <c r="D191" s="17">
        <v>6105</v>
      </c>
      <c r="E191" s="18">
        <v>4619.4007263922522</v>
      </c>
      <c r="F191" s="19">
        <v>1545</v>
      </c>
      <c r="G191" s="19">
        <v>1169.0375302663438</v>
      </c>
      <c r="H191" s="20">
        <v>15045</v>
      </c>
      <c r="I191" s="20">
        <v>11383.928571428571</v>
      </c>
      <c r="J191" s="21">
        <v>0</v>
      </c>
      <c r="K191" s="21">
        <v>0</v>
      </c>
      <c r="L191" s="22" t="s">
        <v>69</v>
      </c>
      <c r="M191" s="22" t="s">
        <v>70</v>
      </c>
      <c r="N191" s="23">
        <v>207.03988692358712</v>
      </c>
      <c r="O191" s="23">
        <v>156.65851008140672</v>
      </c>
      <c r="P191" s="24">
        <v>15045</v>
      </c>
      <c r="Q191" s="24">
        <v>11383.928571428571</v>
      </c>
      <c r="R191" s="127"/>
    </row>
    <row r="192" spans="1:18" ht="11" x14ac:dyDescent="0.3">
      <c r="A192" s="14" t="s">
        <v>356</v>
      </c>
      <c r="B192" s="15" t="s">
        <v>357</v>
      </c>
      <c r="C192" s="16" t="s">
        <v>79</v>
      </c>
      <c r="D192" s="17">
        <v>15810</v>
      </c>
      <c r="E192" s="18">
        <v>11962.77239709443</v>
      </c>
      <c r="F192" s="19">
        <v>5845</v>
      </c>
      <c r="G192" s="19">
        <v>4422.6694915254238</v>
      </c>
      <c r="H192" s="20">
        <v>15810</v>
      </c>
      <c r="I192" s="20">
        <v>11962.77239709443</v>
      </c>
      <c r="J192" s="21">
        <v>5845</v>
      </c>
      <c r="K192" s="21">
        <v>4422.6694915254202</v>
      </c>
      <c r="L192" s="22" t="s">
        <v>69</v>
      </c>
      <c r="M192" s="22" t="s">
        <v>70</v>
      </c>
      <c r="N192" s="23">
        <v>685.89236647173504</v>
      </c>
      <c r="O192" s="23">
        <v>518.98635477582854</v>
      </c>
      <c r="P192" s="24">
        <v>15810</v>
      </c>
      <c r="Q192" s="24">
        <v>11962.77239709443</v>
      </c>
      <c r="R192" s="127"/>
    </row>
    <row r="193" spans="1:18" ht="11" x14ac:dyDescent="0.3">
      <c r="A193" s="14" t="s">
        <v>358</v>
      </c>
      <c r="B193" s="15" t="s">
        <v>359</v>
      </c>
      <c r="C193" s="16" t="s">
        <v>79</v>
      </c>
      <c r="D193" s="17">
        <v>4675</v>
      </c>
      <c r="E193" s="18">
        <v>3537.3789346246972</v>
      </c>
      <c r="F193" s="19">
        <v>4675</v>
      </c>
      <c r="G193" s="19">
        <v>3537.3789346246972</v>
      </c>
      <c r="H193" s="20">
        <v>4675</v>
      </c>
      <c r="I193" s="20">
        <v>3537.3789346246972</v>
      </c>
      <c r="J193" s="21">
        <v>3440</v>
      </c>
      <c r="K193" s="21">
        <v>2602.9055690072619</v>
      </c>
      <c r="L193" s="22" t="s">
        <v>69</v>
      </c>
      <c r="M193" s="22" t="s">
        <v>70</v>
      </c>
      <c r="N193" s="23">
        <v>685.89236647173504</v>
      </c>
      <c r="O193" s="23">
        <v>518.98635477582854</v>
      </c>
      <c r="P193" s="24">
        <v>4675</v>
      </c>
      <c r="Q193" s="24">
        <v>3537.3789346246972</v>
      </c>
      <c r="R193" s="127"/>
    </row>
    <row r="194" spans="1:18" ht="11" x14ac:dyDescent="0.3">
      <c r="A194" s="14" t="s">
        <v>360</v>
      </c>
      <c r="B194" s="15" t="s">
        <v>361</v>
      </c>
      <c r="C194" s="16" t="s">
        <v>82</v>
      </c>
      <c r="D194" s="17">
        <v>1720</v>
      </c>
      <c r="E194" s="18">
        <v>1301.4527845036318</v>
      </c>
      <c r="F194" s="19">
        <v>345</v>
      </c>
      <c r="G194" s="19">
        <v>261.04721549636804</v>
      </c>
      <c r="H194" s="20">
        <v>3440</v>
      </c>
      <c r="I194" s="20">
        <v>2602.9055690072637</v>
      </c>
      <c r="J194" s="21">
        <v>0</v>
      </c>
      <c r="K194" s="21">
        <v>0</v>
      </c>
      <c r="L194" s="22">
        <v>210</v>
      </c>
      <c r="M194" s="22">
        <v>158.89830508474577</v>
      </c>
      <c r="N194" s="23">
        <v>0.68589236647173513</v>
      </c>
      <c r="O194" s="23">
        <v>0.51898635477582866</v>
      </c>
      <c r="P194" s="24">
        <v>73470</v>
      </c>
      <c r="Q194" s="24">
        <v>55591.707021791764</v>
      </c>
      <c r="R194" s="127"/>
    </row>
    <row r="195" spans="1:18" ht="11" x14ac:dyDescent="0.3">
      <c r="A195" s="14" t="s">
        <v>362</v>
      </c>
      <c r="B195" s="15" t="s">
        <v>363</v>
      </c>
      <c r="C195" s="16" t="s">
        <v>65</v>
      </c>
      <c r="D195" s="17">
        <v>645</v>
      </c>
      <c r="E195" s="18">
        <v>488.04479418886194</v>
      </c>
      <c r="F195" s="19">
        <v>240</v>
      </c>
      <c r="G195" s="19">
        <v>181.59806295399514</v>
      </c>
      <c r="H195" s="20">
        <v>735</v>
      </c>
      <c r="I195" s="20">
        <v>556.1440677966101</v>
      </c>
      <c r="J195" s="21">
        <v>0</v>
      </c>
      <c r="K195" s="21">
        <v>0</v>
      </c>
      <c r="L195" s="22">
        <v>90</v>
      </c>
      <c r="M195" s="22">
        <v>68.099273607748174</v>
      </c>
      <c r="N195" s="23">
        <v>8.9136281265928832E-2</v>
      </c>
      <c r="O195" s="23">
        <v>6.7445733403396504E-2</v>
      </c>
      <c r="P195" s="24">
        <v>4775</v>
      </c>
      <c r="Q195" s="24">
        <v>3613.0447941888619</v>
      </c>
      <c r="R195" s="127"/>
    </row>
    <row r="196" spans="1:18" ht="11" x14ac:dyDescent="0.3">
      <c r="A196" s="50" t="s">
        <v>364</v>
      </c>
      <c r="B196" s="51" t="s">
        <v>363</v>
      </c>
      <c r="C196" s="16" t="s">
        <v>65</v>
      </c>
      <c r="D196" s="52">
        <v>1095</v>
      </c>
      <c r="E196" s="18">
        <v>828.54116222760285</v>
      </c>
      <c r="F196" s="53">
        <v>730</v>
      </c>
      <c r="G196" s="54">
        <v>552.36077481840198</v>
      </c>
      <c r="H196" s="55">
        <v>2915</v>
      </c>
      <c r="I196" s="56">
        <v>2205.6598062953994</v>
      </c>
      <c r="J196" s="57">
        <v>860</v>
      </c>
      <c r="K196" s="58">
        <v>650.72639225181592</v>
      </c>
      <c r="L196" s="59">
        <v>365</v>
      </c>
      <c r="M196" s="60">
        <v>276.18038740920099</v>
      </c>
      <c r="N196" s="23">
        <v>0</v>
      </c>
      <c r="O196" s="23">
        <v>0</v>
      </c>
      <c r="P196" s="15"/>
      <c r="Q196" s="24"/>
      <c r="R196" s="127"/>
    </row>
    <row r="197" spans="1:18" ht="11" x14ac:dyDescent="0.3">
      <c r="A197" s="14" t="s">
        <v>365</v>
      </c>
      <c r="B197" s="15" t="s">
        <v>366</v>
      </c>
      <c r="C197" s="16" t="s">
        <v>65</v>
      </c>
      <c r="D197" s="17">
        <v>3315</v>
      </c>
      <c r="E197" s="18">
        <v>2508.323244552058</v>
      </c>
      <c r="F197" s="19">
        <v>3315</v>
      </c>
      <c r="G197" s="19">
        <v>2508.323244552058</v>
      </c>
      <c r="H197" s="20">
        <v>3315</v>
      </c>
      <c r="I197" s="20">
        <v>2508.323244552058</v>
      </c>
      <c r="J197" s="21">
        <v>0</v>
      </c>
      <c r="K197" s="21">
        <v>0</v>
      </c>
      <c r="L197" s="22">
        <v>415</v>
      </c>
      <c r="M197" s="22">
        <v>314.01331719128325</v>
      </c>
      <c r="N197" s="23">
        <v>4.0361760071303241</v>
      </c>
      <c r="O197" s="23">
        <v>3.0540072693177391</v>
      </c>
      <c r="P197" s="24">
        <v>41415</v>
      </c>
      <c r="Q197" s="24">
        <v>31337.015738498787</v>
      </c>
      <c r="R197" s="127"/>
    </row>
    <row r="198" spans="1:18" ht="11" x14ac:dyDescent="0.3">
      <c r="A198" s="14" t="s">
        <v>367</v>
      </c>
      <c r="B198" s="15" t="s">
        <v>366</v>
      </c>
      <c r="C198" s="16" t="s">
        <v>65</v>
      </c>
      <c r="D198" s="17">
        <v>2485</v>
      </c>
      <c r="E198" s="18">
        <v>1880.2966101694915</v>
      </c>
      <c r="F198" s="19">
        <v>415</v>
      </c>
      <c r="G198" s="19">
        <v>314.01331719128325</v>
      </c>
      <c r="H198" s="20">
        <v>2485</v>
      </c>
      <c r="I198" s="20">
        <v>1880.2966101694915</v>
      </c>
      <c r="J198" s="21">
        <v>0</v>
      </c>
      <c r="K198" s="21">
        <v>0</v>
      </c>
      <c r="L198" s="22">
        <v>90</v>
      </c>
      <c r="M198" s="22">
        <v>68.099273607748174</v>
      </c>
      <c r="N198" s="23">
        <v>0.41325030351744246</v>
      </c>
      <c r="O198" s="23">
        <v>0.31268939430799214</v>
      </c>
      <c r="P198" s="24">
        <v>41415</v>
      </c>
      <c r="Q198" s="24">
        <v>31337.015738498787</v>
      </c>
      <c r="R198" s="127"/>
    </row>
    <row r="199" spans="1:18" ht="11" x14ac:dyDescent="0.3">
      <c r="A199" s="14" t="s">
        <v>368</v>
      </c>
      <c r="B199" s="15" t="s">
        <v>366</v>
      </c>
      <c r="C199" s="16" t="s">
        <v>65</v>
      </c>
      <c r="D199" s="17">
        <v>2900</v>
      </c>
      <c r="E199" s="18">
        <v>2194.309927360775</v>
      </c>
      <c r="F199" s="19">
        <v>830</v>
      </c>
      <c r="G199" s="19">
        <v>628.0266343825665</v>
      </c>
      <c r="H199" s="20">
        <v>2900</v>
      </c>
      <c r="I199" s="20">
        <v>2194.309927360775</v>
      </c>
      <c r="J199" s="21">
        <v>0</v>
      </c>
      <c r="K199" s="21">
        <v>0</v>
      </c>
      <c r="L199" s="22">
        <v>90</v>
      </c>
      <c r="M199" s="22">
        <v>68.099273607748174</v>
      </c>
      <c r="N199" s="23">
        <v>0.48457642351956337</v>
      </c>
      <c r="O199" s="23">
        <v>0.36665891610136453</v>
      </c>
      <c r="P199" s="24">
        <v>37190</v>
      </c>
      <c r="Q199" s="24">
        <v>28140.133171912828</v>
      </c>
      <c r="R199" s="127"/>
    </row>
    <row r="200" spans="1:18" ht="11" x14ac:dyDescent="0.3">
      <c r="A200" s="14" t="s">
        <v>369</v>
      </c>
      <c r="B200" s="15" t="s">
        <v>370</v>
      </c>
      <c r="C200" s="16" t="s">
        <v>96</v>
      </c>
      <c r="D200" s="17">
        <v>14090</v>
      </c>
      <c r="E200" s="18">
        <v>10661.319612590798</v>
      </c>
      <c r="F200" s="19">
        <v>4125</v>
      </c>
      <c r="G200" s="19">
        <v>3121.2167070217915</v>
      </c>
      <c r="H200" s="20">
        <v>79035</v>
      </c>
      <c r="I200" s="20">
        <v>59802.512106537528</v>
      </c>
      <c r="J200" s="21">
        <v>4125</v>
      </c>
      <c r="K200" s="21">
        <v>3121.2167070217897</v>
      </c>
      <c r="L200" s="22" t="s">
        <v>69</v>
      </c>
      <c r="M200" s="22" t="s">
        <v>70</v>
      </c>
      <c r="N200" s="23">
        <v>434.85576034307996</v>
      </c>
      <c r="O200" s="23">
        <v>329.03734892787526</v>
      </c>
      <c r="P200" s="24">
        <v>79035</v>
      </c>
      <c r="Q200" s="24">
        <v>59802.512106537528</v>
      </c>
      <c r="R200" s="127"/>
    </row>
    <row r="201" spans="1:18" ht="11" x14ac:dyDescent="0.3">
      <c r="A201" s="14" t="s">
        <v>371</v>
      </c>
      <c r="B201" s="15" t="s">
        <v>372</v>
      </c>
      <c r="C201" s="16" t="s">
        <v>82</v>
      </c>
      <c r="D201" s="17">
        <v>900</v>
      </c>
      <c r="E201" s="18">
        <v>680.99273607748182</v>
      </c>
      <c r="F201" s="19">
        <v>600</v>
      </c>
      <c r="G201" s="19">
        <v>453.99515738498792</v>
      </c>
      <c r="H201" s="20">
        <v>2080</v>
      </c>
      <c r="I201" s="20">
        <v>1573.8498789346247</v>
      </c>
      <c r="J201" s="21">
        <v>900</v>
      </c>
      <c r="K201" s="21">
        <v>680.99273607748137</v>
      </c>
      <c r="L201" s="22">
        <v>300</v>
      </c>
      <c r="M201" s="35">
        <v>226.99757869249396</v>
      </c>
      <c r="N201" s="23">
        <v>0.48828125</v>
      </c>
      <c r="O201" s="23">
        <v>0.37109375</v>
      </c>
      <c r="P201" s="24">
        <v>18170</v>
      </c>
      <c r="Q201" s="24">
        <v>13748.486682808716</v>
      </c>
      <c r="R201" s="127"/>
    </row>
    <row r="202" spans="1:18" ht="11" x14ac:dyDescent="0.3">
      <c r="A202" s="14" t="s">
        <v>373</v>
      </c>
      <c r="B202" s="15" t="s">
        <v>372</v>
      </c>
      <c r="C202" s="16" t="s">
        <v>82</v>
      </c>
      <c r="D202" s="17">
        <v>900</v>
      </c>
      <c r="E202" s="18">
        <v>680.99273607748182</v>
      </c>
      <c r="F202" s="19">
        <v>350</v>
      </c>
      <c r="G202" s="19">
        <v>264.83050847457622</v>
      </c>
      <c r="H202" s="20">
        <v>3000</v>
      </c>
      <c r="I202" s="20">
        <v>2269.9757869249393</v>
      </c>
      <c r="J202" s="21">
        <v>900</v>
      </c>
      <c r="K202" s="21">
        <v>680.99273607748137</v>
      </c>
      <c r="L202" s="22">
        <v>300</v>
      </c>
      <c r="M202" s="35">
        <v>226.99757869249396</v>
      </c>
      <c r="N202" s="23">
        <v>0.29296875</v>
      </c>
      <c r="O202" s="23">
        <v>0.27831010564951586</v>
      </c>
      <c r="P202" s="24">
        <v>15575</v>
      </c>
      <c r="Q202" s="24">
        <v>11784.957627118643</v>
      </c>
      <c r="R202" s="127"/>
    </row>
    <row r="203" spans="1:18" ht="11" x14ac:dyDescent="0.3">
      <c r="A203" s="14" t="s">
        <v>374</v>
      </c>
      <c r="B203" s="15" t="s">
        <v>375</v>
      </c>
      <c r="C203" s="16" t="s">
        <v>82</v>
      </c>
      <c r="D203" s="17">
        <v>2065</v>
      </c>
      <c r="E203" s="18">
        <v>1562.4999999999998</v>
      </c>
      <c r="F203" s="19">
        <v>690</v>
      </c>
      <c r="G203" s="19">
        <v>522.09443099273608</v>
      </c>
      <c r="H203" s="20">
        <v>2750</v>
      </c>
      <c r="I203" s="20">
        <v>2080.8111380145278</v>
      </c>
      <c r="J203" s="21">
        <v>0</v>
      </c>
      <c r="K203" s="21">
        <v>0</v>
      </c>
      <c r="L203" s="22">
        <v>210</v>
      </c>
      <c r="M203" s="22">
        <v>158.89830508474577</v>
      </c>
      <c r="N203" s="23">
        <v>1.3717847329434703</v>
      </c>
      <c r="O203" s="23">
        <v>1.0379727095516573</v>
      </c>
      <c r="P203" s="24">
        <v>48110</v>
      </c>
      <c r="Q203" s="24">
        <v>36402.845036319617</v>
      </c>
      <c r="R203" s="127"/>
    </row>
    <row r="204" spans="1:18" ht="11" x14ac:dyDescent="0.3">
      <c r="A204" s="14" t="s">
        <v>376</v>
      </c>
      <c r="B204" s="15" t="s">
        <v>375</v>
      </c>
      <c r="C204" s="16" t="s">
        <v>82</v>
      </c>
      <c r="D204" s="17">
        <v>2065</v>
      </c>
      <c r="E204" s="18">
        <v>1562.4999999999998</v>
      </c>
      <c r="F204" s="19">
        <v>690</v>
      </c>
      <c r="G204" s="19">
        <v>522.09443099273608</v>
      </c>
      <c r="H204" s="20">
        <v>2065</v>
      </c>
      <c r="I204" s="20">
        <v>1562.4999999999998</v>
      </c>
      <c r="J204" s="21">
        <v>0</v>
      </c>
      <c r="K204" s="21">
        <v>0</v>
      </c>
      <c r="L204" s="22">
        <v>90</v>
      </c>
      <c r="M204" s="22">
        <v>68.099273607748174</v>
      </c>
      <c r="N204" s="23">
        <v>0.33490838206627688</v>
      </c>
      <c r="O204" s="23">
        <v>0.25341130604288503</v>
      </c>
      <c r="P204" s="24">
        <v>59450</v>
      </c>
      <c r="Q204" s="24">
        <v>44983.353510895882</v>
      </c>
      <c r="R204" s="127"/>
    </row>
    <row r="205" spans="1:18" ht="11" x14ac:dyDescent="0.3">
      <c r="A205" s="14" t="s">
        <v>377</v>
      </c>
      <c r="B205" s="15" t="s">
        <v>378</v>
      </c>
      <c r="C205" s="16" t="s">
        <v>82</v>
      </c>
      <c r="D205" s="17">
        <v>1390</v>
      </c>
      <c r="E205" s="18">
        <v>1051.7554479418886</v>
      </c>
      <c r="F205" s="19">
        <v>240</v>
      </c>
      <c r="G205" s="19">
        <v>181.59806295399514</v>
      </c>
      <c r="H205" s="20">
        <v>2565</v>
      </c>
      <c r="I205" s="20">
        <v>1940.8292978208231</v>
      </c>
      <c r="J205" s="21">
        <v>0</v>
      </c>
      <c r="K205" s="21">
        <v>0</v>
      </c>
      <c r="L205" s="22">
        <v>90</v>
      </c>
      <c r="M205" s="22">
        <v>68.099273607748174</v>
      </c>
      <c r="N205" s="23">
        <v>21.3065232875962</v>
      </c>
      <c r="O205" s="23">
        <v>16.121763988798577</v>
      </c>
      <c r="P205" s="24">
        <v>2565</v>
      </c>
      <c r="Q205" s="24">
        <v>1940.8292978208231</v>
      </c>
      <c r="R205" s="127"/>
    </row>
    <row r="206" spans="1:18" ht="11" x14ac:dyDescent="0.3">
      <c r="A206" s="14" t="s">
        <v>379</v>
      </c>
      <c r="B206" s="15" t="s">
        <v>380</v>
      </c>
      <c r="C206" s="16" t="s">
        <v>68</v>
      </c>
      <c r="D206" s="36">
        <v>1200</v>
      </c>
      <c r="E206" s="18">
        <v>907.99031476997584</v>
      </c>
      <c r="F206" s="19">
        <v>600</v>
      </c>
      <c r="G206" s="19">
        <v>453.99515738498792</v>
      </c>
      <c r="H206" s="31">
        <v>3050</v>
      </c>
      <c r="I206" s="20">
        <v>2307.8087167070216</v>
      </c>
      <c r="J206" s="33">
        <v>2300</v>
      </c>
      <c r="K206" s="21">
        <v>1740.3147699757869</v>
      </c>
      <c r="L206" s="22">
        <v>90</v>
      </c>
      <c r="M206" s="22">
        <v>68.099273607748174</v>
      </c>
      <c r="N206" s="23">
        <v>0.29296875</v>
      </c>
      <c r="O206" s="23">
        <v>0.224609375</v>
      </c>
      <c r="P206" s="24">
        <v>95530</v>
      </c>
      <c r="Q206" s="24">
        <v>72283.595641646491</v>
      </c>
      <c r="R206" s="127"/>
    </row>
    <row r="207" spans="1:18" ht="11" x14ac:dyDescent="0.3">
      <c r="A207" s="38" t="s">
        <v>381</v>
      </c>
      <c r="B207" s="15" t="s">
        <v>380</v>
      </c>
      <c r="C207" s="16" t="s">
        <v>68</v>
      </c>
      <c r="D207" s="36">
        <v>1800</v>
      </c>
      <c r="E207" s="18">
        <v>1361.9854721549636</v>
      </c>
      <c r="F207" s="29">
        <v>600</v>
      </c>
      <c r="G207" s="19">
        <v>453.99515738498792</v>
      </c>
      <c r="H207" s="31">
        <v>3600</v>
      </c>
      <c r="I207" s="20">
        <v>2723.9709443099273</v>
      </c>
      <c r="J207" s="33">
        <v>2500</v>
      </c>
      <c r="K207" s="21">
        <v>1891.646489104116</v>
      </c>
      <c r="L207" s="35">
        <v>500</v>
      </c>
      <c r="M207" s="22">
        <v>378.32929782082323</v>
      </c>
      <c r="N207" s="40">
        <v>4.39453125</v>
      </c>
      <c r="O207" s="23">
        <v>3.3203125</v>
      </c>
      <c r="P207" s="24"/>
      <c r="Q207" s="24"/>
      <c r="R207" s="127"/>
    </row>
    <row r="208" spans="1:18" ht="11" x14ac:dyDescent="0.3">
      <c r="A208" s="38" t="s">
        <v>382</v>
      </c>
      <c r="B208" s="15" t="s">
        <v>380</v>
      </c>
      <c r="C208" s="16" t="s">
        <v>68</v>
      </c>
      <c r="D208" s="36">
        <v>1500</v>
      </c>
      <c r="E208" s="18">
        <v>1134.9878934624696</v>
      </c>
      <c r="F208" s="29">
        <v>600</v>
      </c>
      <c r="G208" s="19">
        <v>453.99515738498792</v>
      </c>
      <c r="H208" s="31">
        <v>2450</v>
      </c>
      <c r="I208" s="20">
        <v>1853.8135593220336</v>
      </c>
      <c r="J208" s="33">
        <v>2200</v>
      </c>
      <c r="K208" s="21">
        <v>1664.6489104116222</v>
      </c>
      <c r="L208" s="35">
        <v>300</v>
      </c>
      <c r="M208" s="22">
        <v>226.99757869249396</v>
      </c>
      <c r="N208" s="40">
        <v>2.9296875</v>
      </c>
      <c r="O208" s="23">
        <v>2.216796875</v>
      </c>
      <c r="P208" s="24"/>
      <c r="Q208" s="24"/>
      <c r="R208" s="127"/>
    </row>
    <row r="209" spans="1:18" ht="11" x14ac:dyDescent="0.3">
      <c r="A209" s="38" t="s">
        <v>383</v>
      </c>
      <c r="B209" s="15" t="s">
        <v>380</v>
      </c>
      <c r="C209" s="16" t="s">
        <v>68</v>
      </c>
      <c r="D209" s="36">
        <v>1500</v>
      </c>
      <c r="E209" s="18">
        <v>1134.9878934624696</v>
      </c>
      <c r="F209" s="29">
        <v>600</v>
      </c>
      <c r="G209" s="19">
        <v>453.99515738498792</v>
      </c>
      <c r="H209" s="31">
        <v>2450</v>
      </c>
      <c r="I209" s="20">
        <v>1853.8135593220336</v>
      </c>
      <c r="J209" s="33">
        <v>2300</v>
      </c>
      <c r="K209" s="21">
        <v>1740.3147699757869</v>
      </c>
      <c r="L209" s="35">
        <v>300</v>
      </c>
      <c r="M209" s="22">
        <v>226.99757869249396</v>
      </c>
      <c r="N209" s="40">
        <v>2.9296875</v>
      </c>
      <c r="O209" s="23">
        <v>2.216796875</v>
      </c>
      <c r="P209" s="24"/>
      <c r="Q209" s="24"/>
      <c r="R209" s="127"/>
    </row>
    <row r="210" spans="1:18" ht="11" x14ac:dyDescent="0.3">
      <c r="A210" s="38" t="s">
        <v>384</v>
      </c>
      <c r="B210" s="15" t="s">
        <v>380</v>
      </c>
      <c r="C210" s="16" t="s">
        <v>68</v>
      </c>
      <c r="D210" s="17">
        <v>2200</v>
      </c>
      <c r="E210" s="18">
        <v>1664.6489104116222</v>
      </c>
      <c r="F210" s="19">
        <v>650</v>
      </c>
      <c r="G210" s="19">
        <v>491.82808716707024</v>
      </c>
      <c r="H210" s="20">
        <v>2550</v>
      </c>
      <c r="I210" s="20">
        <v>1929.4794188861986</v>
      </c>
      <c r="J210" s="21">
        <v>2200</v>
      </c>
      <c r="K210" s="21">
        <v>1664.6489104116222</v>
      </c>
      <c r="L210" s="22">
        <v>90</v>
      </c>
      <c r="M210" s="22">
        <v>68</v>
      </c>
      <c r="N210" s="23">
        <v>0.390625</v>
      </c>
      <c r="O210" s="23">
        <v>0.29296875</v>
      </c>
      <c r="P210" s="24"/>
      <c r="Q210" s="24"/>
      <c r="R210" s="127"/>
    </row>
    <row r="211" spans="1:18" ht="11" x14ac:dyDescent="0.3">
      <c r="A211" s="14" t="s">
        <v>385</v>
      </c>
      <c r="B211" s="15" t="s">
        <v>386</v>
      </c>
      <c r="C211" s="16" t="s">
        <v>68</v>
      </c>
      <c r="D211" s="17">
        <v>2485</v>
      </c>
      <c r="E211" s="18">
        <v>1880.2966101694915</v>
      </c>
      <c r="F211" s="19">
        <v>415</v>
      </c>
      <c r="G211" s="19">
        <v>314.01331719128325</v>
      </c>
      <c r="H211" s="20">
        <v>3315</v>
      </c>
      <c r="I211" s="20">
        <v>2508.323244552058</v>
      </c>
      <c r="J211" s="21">
        <v>0</v>
      </c>
      <c r="K211" s="21">
        <v>0</v>
      </c>
      <c r="L211" s="22">
        <v>90</v>
      </c>
      <c r="M211" s="22">
        <v>68.099273607748174</v>
      </c>
      <c r="N211" s="23">
        <v>0.41325030351744246</v>
      </c>
      <c r="O211" s="23">
        <v>0.31268939430799214</v>
      </c>
      <c r="P211" s="24">
        <v>66260</v>
      </c>
      <c r="Q211" s="24">
        <v>50136.198547215499</v>
      </c>
      <c r="R211" s="127"/>
    </row>
    <row r="212" spans="1:18" ht="11" x14ac:dyDescent="0.3">
      <c r="A212" s="14" t="s">
        <v>387</v>
      </c>
      <c r="B212" s="15" t="s">
        <v>388</v>
      </c>
      <c r="C212" s="16" t="s">
        <v>65</v>
      </c>
      <c r="D212" s="17">
        <v>2900</v>
      </c>
      <c r="E212" s="18">
        <v>2194.309927360775</v>
      </c>
      <c r="F212" s="19">
        <v>830</v>
      </c>
      <c r="G212" s="19">
        <v>628.0266343825665</v>
      </c>
      <c r="H212" s="20">
        <v>3315</v>
      </c>
      <c r="I212" s="20">
        <v>2508.323244552058</v>
      </c>
      <c r="J212" s="21">
        <v>0</v>
      </c>
      <c r="K212" s="21">
        <v>0</v>
      </c>
      <c r="L212" s="22">
        <v>90</v>
      </c>
      <c r="M212" s="22">
        <v>68.099273607748174</v>
      </c>
      <c r="N212" s="23">
        <v>0.40369113279550872</v>
      </c>
      <c r="O212" s="23">
        <v>0.30545636561403505</v>
      </c>
      <c r="P212" s="24">
        <v>70400</v>
      </c>
      <c r="Q212" s="24">
        <v>53268.76513317191</v>
      </c>
      <c r="R212" s="127"/>
    </row>
    <row r="213" spans="1:18" ht="11" x14ac:dyDescent="0.3">
      <c r="A213" s="14" t="s">
        <v>389</v>
      </c>
      <c r="B213" s="15" t="s">
        <v>388</v>
      </c>
      <c r="C213" s="16" t="s">
        <v>65</v>
      </c>
      <c r="D213" s="17">
        <v>2900</v>
      </c>
      <c r="E213" s="18">
        <v>2194.309927360775</v>
      </c>
      <c r="F213" s="19">
        <v>830</v>
      </c>
      <c r="G213" s="19">
        <v>628.0266343825665</v>
      </c>
      <c r="H213" s="20">
        <v>2900</v>
      </c>
      <c r="I213" s="20">
        <v>2194.309927360775</v>
      </c>
      <c r="J213" s="21">
        <v>0</v>
      </c>
      <c r="K213" s="21">
        <v>0</v>
      </c>
      <c r="L213" s="22">
        <v>90</v>
      </c>
      <c r="M213" s="22">
        <v>68.099273607748174</v>
      </c>
      <c r="N213" s="23">
        <v>0.48457642351956337</v>
      </c>
      <c r="O213" s="23">
        <v>0.36665891610136453</v>
      </c>
      <c r="P213" s="24">
        <v>74540</v>
      </c>
      <c r="Q213" s="24">
        <v>56401.331719128328</v>
      </c>
      <c r="R213" s="127"/>
    </row>
    <row r="214" spans="1:18" ht="11" x14ac:dyDescent="0.3">
      <c r="A214" s="14" t="s">
        <v>390</v>
      </c>
      <c r="B214" s="15" t="s">
        <v>391</v>
      </c>
      <c r="C214" s="16" t="s">
        <v>65</v>
      </c>
      <c r="D214" s="17">
        <v>2420</v>
      </c>
      <c r="E214" s="18">
        <v>1831.1138014527844</v>
      </c>
      <c r="F214" s="19">
        <v>2420</v>
      </c>
      <c r="G214" s="19">
        <v>1831.1138014527844</v>
      </c>
      <c r="H214" s="20">
        <v>3230</v>
      </c>
      <c r="I214" s="20">
        <v>2444.0072639225182</v>
      </c>
      <c r="J214" s="21">
        <v>0</v>
      </c>
      <c r="K214" s="21">
        <v>0</v>
      </c>
      <c r="L214" s="22">
        <v>90</v>
      </c>
      <c r="M214" s="22">
        <v>68.099273607748174</v>
      </c>
      <c r="N214" s="23">
        <v>4.1153541988304108</v>
      </c>
      <c r="O214" s="23">
        <v>3.1139181286549715</v>
      </c>
      <c r="P214" s="24">
        <v>82470</v>
      </c>
      <c r="Q214" s="24">
        <v>62401.634382566583</v>
      </c>
      <c r="R214" s="127"/>
    </row>
    <row r="215" spans="1:18" ht="11" x14ac:dyDescent="0.3">
      <c r="A215" s="14" t="s">
        <v>392</v>
      </c>
      <c r="B215" s="15" t="s">
        <v>391</v>
      </c>
      <c r="C215" s="16" t="s">
        <v>65</v>
      </c>
      <c r="D215" s="17">
        <v>240</v>
      </c>
      <c r="E215" s="18">
        <v>181.59806295399514</v>
      </c>
      <c r="F215" s="19">
        <v>240</v>
      </c>
      <c r="G215" s="19">
        <v>181.59806295399514</v>
      </c>
      <c r="H215" s="20">
        <v>240</v>
      </c>
      <c r="I215" s="20">
        <v>181.59806295399514</v>
      </c>
      <c r="J215" s="21">
        <v>0</v>
      </c>
      <c r="K215" s="21">
        <v>0</v>
      </c>
      <c r="L215" s="22">
        <v>90</v>
      </c>
      <c r="M215" s="22">
        <v>68.099273607748174</v>
      </c>
      <c r="N215" s="23">
        <v>5.1619746198106435E-3</v>
      </c>
      <c r="O215" s="23">
        <v>3.9058524665637434E-3</v>
      </c>
      <c r="P215" s="24">
        <v>995</v>
      </c>
      <c r="Q215" s="24">
        <v>752.87530266343822</v>
      </c>
      <c r="R215" s="127"/>
    </row>
    <row r="216" spans="1:18" ht="11" x14ac:dyDescent="0.3">
      <c r="A216" s="14" t="s">
        <v>393</v>
      </c>
      <c r="B216" s="15" t="s">
        <v>391</v>
      </c>
      <c r="C216" s="16" t="s">
        <v>65</v>
      </c>
      <c r="D216" s="17">
        <v>2545</v>
      </c>
      <c r="E216" s="18">
        <v>1925.6961259079903</v>
      </c>
      <c r="F216" s="19">
        <v>1275</v>
      </c>
      <c r="G216" s="19">
        <v>964.73970944309929</v>
      </c>
      <c r="H216" s="20">
        <v>3825</v>
      </c>
      <c r="I216" s="20">
        <v>2894.2191283292977</v>
      </c>
      <c r="J216" s="21">
        <v>0</v>
      </c>
      <c r="K216" s="21">
        <v>0</v>
      </c>
      <c r="L216" s="22">
        <v>90</v>
      </c>
      <c r="M216" s="22">
        <v>68.099273607748174</v>
      </c>
      <c r="N216" s="23">
        <v>0.82320480311890853</v>
      </c>
      <c r="O216" s="23">
        <v>0.62288499025341137</v>
      </c>
      <c r="P216" s="24">
        <v>68725</v>
      </c>
      <c r="Q216" s="24">
        <v>52001.361985472155</v>
      </c>
      <c r="R216" s="127"/>
    </row>
    <row r="217" spans="1:18" ht="11" x14ac:dyDescent="0.3">
      <c r="A217" s="14" t="s">
        <v>394</v>
      </c>
      <c r="B217" s="15" t="s">
        <v>27</v>
      </c>
      <c r="C217" s="16" t="s">
        <v>68</v>
      </c>
      <c r="D217" s="17">
        <v>330</v>
      </c>
      <c r="E217" s="18">
        <v>249.69733656174333</v>
      </c>
      <c r="F217" s="19">
        <v>330</v>
      </c>
      <c r="G217" s="19">
        <v>249.69733656174333</v>
      </c>
      <c r="H217" s="20">
        <v>3425</v>
      </c>
      <c r="I217" s="20">
        <v>2591.5556900726392</v>
      </c>
      <c r="J217" s="21">
        <v>0</v>
      </c>
      <c r="K217" s="21">
        <v>0</v>
      </c>
      <c r="L217" s="22">
        <v>90</v>
      </c>
      <c r="M217" s="22">
        <v>68.099273607748174</v>
      </c>
      <c r="N217" s="23">
        <v>0.34294618323586756</v>
      </c>
      <c r="O217" s="23">
        <v>0.25949317738791433</v>
      </c>
      <c r="P217" s="24">
        <v>52230</v>
      </c>
      <c r="Q217" s="24">
        <v>39520.278450363192</v>
      </c>
      <c r="R217" s="127"/>
    </row>
    <row r="218" spans="1:18" ht="11" x14ac:dyDescent="0.3">
      <c r="A218" s="14" t="s">
        <v>395</v>
      </c>
      <c r="B218" s="15" t="s">
        <v>396</v>
      </c>
      <c r="C218" s="16" t="s">
        <v>82</v>
      </c>
      <c r="D218" s="36">
        <v>1850</v>
      </c>
      <c r="E218" s="18">
        <v>1399.818401937046</v>
      </c>
      <c r="F218" s="19">
        <v>950</v>
      </c>
      <c r="G218" s="19">
        <v>718.8256658595642</v>
      </c>
      <c r="H218" s="31">
        <v>3050</v>
      </c>
      <c r="I218" s="20">
        <v>2307.8087167070216</v>
      </c>
      <c r="J218" s="33">
        <v>450</v>
      </c>
      <c r="K218" s="21">
        <v>340.49636803874091</v>
      </c>
      <c r="L218" s="35">
        <v>200</v>
      </c>
      <c r="M218" s="22">
        <v>151.3317191283293</v>
      </c>
      <c r="N218" s="23">
        <v>0.48828125</v>
      </c>
      <c r="O218" s="23">
        <v>0.37109375</v>
      </c>
      <c r="P218" s="24">
        <v>19545</v>
      </c>
      <c r="Q218" s="24">
        <v>14788.89225181598</v>
      </c>
      <c r="R218" s="127"/>
    </row>
    <row r="219" spans="1:18" ht="11" x14ac:dyDescent="0.3">
      <c r="A219" s="14" t="s">
        <v>397</v>
      </c>
      <c r="B219" s="15" t="s">
        <v>396</v>
      </c>
      <c r="C219" s="16" t="s">
        <v>82</v>
      </c>
      <c r="D219" s="36">
        <v>1675</v>
      </c>
      <c r="E219" s="37">
        <v>1267.4031476997579</v>
      </c>
      <c r="F219" s="29">
        <v>670</v>
      </c>
      <c r="G219" s="29">
        <v>506.96125907990319</v>
      </c>
      <c r="H219" s="31">
        <v>3350</v>
      </c>
      <c r="I219" s="31">
        <v>2534.8062953995159</v>
      </c>
      <c r="J219" s="33">
        <v>2085</v>
      </c>
      <c r="K219" s="33">
        <v>1577.6331719128329</v>
      </c>
      <c r="L219" s="35">
        <v>335</v>
      </c>
      <c r="M219" s="35">
        <v>253.48062953995159</v>
      </c>
      <c r="N219" s="23">
        <v>0.341796875</v>
      </c>
      <c r="O219" s="23">
        <v>0.2586235434322034</v>
      </c>
      <c r="P219" s="24">
        <v>21990</v>
      </c>
      <c r="Q219" s="24">
        <v>16638.922518159809</v>
      </c>
      <c r="R219" s="127" t="s">
        <v>42</v>
      </c>
    </row>
    <row r="220" spans="1:18" ht="11" x14ac:dyDescent="0.3">
      <c r="A220" s="14" t="s">
        <v>398</v>
      </c>
      <c r="B220" s="15" t="s">
        <v>396</v>
      </c>
      <c r="C220" s="16" t="s">
        <v>82</v>
      </c>
      <c r="D220" s="17">
        <v>2200</v>
      </c>
      <c r="E220" s="18">
        <v>1664.6489104116222</v>
      </c>
      <c r="F220" s="19">
        <v>650</v>
      </c>
      <c r="G220" s="19">
        <v>491.82808716707024</v>
      </c>
      <c r="H220" s="20">
        <v>2450</v>
      </c>
      <c r="I220" s="20">
        <v>1853.8135593220336</v>
      </c>
      <c r="J220" s="21">
        <v>450</v>
      </c>
      <c r="K220" s="21">
        <v>340.49636803874091</v>
      </c>
      <c r="L220" s="22">
        <v>200</v>
      </c>
      <c r="M220" s="22">
        <v>151.3317191283293</v>
      </c>
      <c r="N220" s="23">
        <v>0.5859375</v>
      </c>
      <c r="O220" s="23">
        <v>0.439453125</v>
      </c>
      <c r="P220" s="24">
        <v>14660</v>
      </c>
      <c r="Q220" s="24">
        <v>11092.615012106537</v>
      </c>
      <c r="R220" s="127"/>
    </row>
    <row r="221" spans="1:18" ht="11" x14ac:dyDescent="0.3">
      <c r="A221" s="14" t="s">
        <v>399</v>
      </c>
      <c r="B221" s="15" t="s">
        <v>400</v>
      </c>
      <c r="C221" s="16" t="s">
        <v>68</v>
      </c>
      <c r="D221" s="36">
        <v>2145</v>
      </c>
      <c r="E221" s="37">
        <v>1623.0326876513318</v>
      </c>
      <c r="F221" s="29">
        <v>460</v>
      </c>
      <c r="G221" s="29">
        <v>348.06295399515733</v>
      </c>
      <c r="H221" s="31">
        <v>3450</v>
      </c>
      <c r="I221" s="31">
        <v>2610.4721549636802</v>
      </c>
      <c r="J221" s="33">
        <v>2380</v>
      </c>
      <c r="K221" s="33">
        <v>1800.8474576271185</v>
      </c>
      <c r="L221" s="35">
        <v>385</v>
      </c>
      <c r="M221" s="35">
        <v>291.31355932203388</v>
      </c>
      <c r="N221" s="40">
        <f>L221/1024*10</f>
        <v>3.759765625</v>
      </c>
      <c r="O221" s="40">
        <f>M221/1024*10</f>
        <v>2.844858977754237</v>
      </c>
      <c r="P221" s="24">
        <v>60</v>
      </c>
      <c r="Q221" s="24">
        <v>45.399515738498785</v>
      </c>
      <c r="R221" s="127" t="s">
        <v>42</v>
      </c>
    </row>
    <row r="222" spans="1:18" ht="11" x14ac:dyDescent="0.3">
      <c r="A222" s="25" t="s">
        <v>401</v>
      </c>
      <c r="B222" s="26" t="s">
        <v>400</v>
      </c>
      <c r="C222" s="16" t="s">
        <v>76</v>
      </c>
      <c r="D222" s="27">
        <v>2680.2048001340113</v>
      </c>
      <c r="E222" s="18">
        <v>2028.0000001014009</v>
      </c>
      <c r="F222" s="28">
        <v>605</v>
      </c>
      <c r="G222" s="29">
        <v>457.7784503631961</v>
      </c>
      <c r="H222" s="30">
        <v>3350.2559998659899</v>
      </c>
      <c r="I222" s="31">
        <v>2534.9999998986</v>
      </c>
      <c r="J222" s="32">
        <v>2175</v>
      </c>
      <c r="K222" s="33">
        <v>1645.732445520581</v>
      </c>
      <c r="L222" s="34">
        <v>170</v>
      </c>
      <c r="M222" s="35">
        <v>128.6319612590799</v>
      </c>
      <c r="N222" s="23">
        <v>0</v>
      </c>
      <c r="O222" s="23">
        <v>0</v>
      </c>
      <c r="P222" s="15"/>
      <c r="Q222" s="24"/>
      <c r="R222" s="127"/>
    </row>
    <row r="223" spans="1:18" ht="11" x14ac:dyDescent="0.3">
      <c r="A223" s="14" t="s">
        <v>402</v>
      </c>
      <c r="B223" s="15" t="s">
        <v>403</v>
      </c>
      <c r="C223" s="16" t="s">
        <v>65</v>
      </c>
      <c r="D223" s="17">
        <v>3315</v>
      </c>
      <c r="E223" s="18">
        <v>2508.323244552058</v>
      </c>
      <c r="F223" s="19">
        <v>830</v>
      </c>
      <c r="G223" s="19">
        <v>628.0266343825665</v>
      </c>
      <c r="H223" s="20">
        <v>3315</v>
      </c>
      <c r="I223" s="20">
        <v>2508.323244552058</v>
      </c>
      <c r="J223" s="21">
        <v>0</v>
      </c>
      <c r="K223" s="21">
        <v>0</v>
      </c>
      <c r="L223" s="22">
        <v>90</v>
      </c>
      <c r="M223" s="22">
        <v>68.099273607748174</v>
      </c>
      <c r="N223" s="23">
        <v>0.80738226559101745</v>
      </c>
      <c r="O223" s="23">
        <v>0.6109127312280701</v>
      </c>
      <c r="P223" s="24">
        <v>41415</v>
      </c>
      <c r="Q223" s="24">
        <v>31337.015738498787</v>
      </c>
      <c r="R223" s="127"/>
    </row>
    <row r="224" spans="1:18" ht="11" x14ac:dyDescent="0.3">
      <c r="A224" s="14" t="s">
        <v>404</v>
      </c>
      <c r="B224" s="15" t="s">
        <v>403</v>
      </c>
      <c r="C224" s="16" t="s">
        <v>65</v>
      </c>
      <c r="D224" s="17">
        <v>12435</v>
      </c>
      <c r="E224" s="18">
        <v>9409.0496368038675</v>
      </c>
      <c r="F224" s="19">
        <v>3730</v>
      </c>
      <c r="G224" s="19">
        <v>2822.3365617433392</v>
      </c>
      <c r="H224" s="20">
        <v>40220</v>
      </c>
      <c r="I224" s="20">
        <v>30432.808716707001</v>
      </c>
      <c r="J224" s="21">
        <v>2345</v>
      </c>
      <c r="K224" s="21">
        <v>1774.3644067796597</v>
      </c>
      <c r="L224" s="22">
        <v>2345</v>
      </c>
      <c r="M224" s="22">
        <v>1774.3644067796597</v>
      </c>
      <c r="N224" s="23">
        <v>22.900390625</v>
      </c>
      <c r="O224" s="23">
        <v>17.327777409957616</v>
      </c>
      <c r="P224" s="24" t="s">
        <v>171</v>
      </c>
      <c r="Q224" s="24" t="s">
        <v>70</v>
      </c>
      <c r="R224" s="127"/>
    </row>
    <row r="225" spans="1:18" ht="11" x14ac:dyDescent="0.3">
      <c r="A225" s="50" t="s">
        <v>405</v>
      </c>
      <c r="B225" s="51" t="s">
        <v>406</v>
      </c>
      <c r="C225" s="16" t="s">
        <v>76</v>
      </c>
      <c r="D225" s="52">
        <v>2055</v>
      </c>
      <c r="E225" s="18">
        <v>1554.9334140435835</v>
      </c>
      <c r="F225" s="53">
        <v>690</v>
      </c>
      <c r="G225" s="54">
        <v>522.09443099273608</v>
      </c>
      <c r="H225" s="55">
        <v>3430</v>
      </c>
      <c r="I225" s="56">
        <v>2595.3389830508472</v>
      </c>
      <c r="J225" s="57">
        <v>4440</v>
      </c>
      <c r="K225" s="58">
        <v>3359.5641646489103</v>
      </c>
      <c r="L225" s="59">
        <v>345</v>
      </c>
      <c r="M225" s="60">
        <v>261.04721549636804</v>
      </c>
      <c r="N225" s="23">
        <v>0</v>
      </c>
      <c r="O225" s="23">
        <v>0</v>
      </c>
      <c r="P225" s="15"/>
      <c r="Q225" s="24"/>
      <c r="R225" s="127"/>
    </row>
    <row r="226" spans="1:18" ht="11" x14ac:dyDescent="0.3">
      <c r="A226" s="14" t="s">
        <v>407</v>
      </c>
      <c r="B226" s="15" t="s">
        <v>408</v>
      </c>
      <c r="C226" s="16" t="s">
        <v>68</v>
      </c>
      <c r="D226" s="17">
        <v>2265</v>
      </c>
      <c r="E226" s="18">
        <v>1713.8317191283293</v>
      </c>
      <c r="F226" s="19">
        <v>755</v>
      </c>
      <c r="G226" s="19">
        <v>571.27723970944305</v>
      </c>
      <c r="H226" s="20">
        <v>4525</v>
      </c>
      <c r="I226" s="20">
        <v>3423.8801452784501</v>
      </c>
      <c r="J226" s="21">
        <v>0</v>
      </c>
      <c r="K226" s="21">
        <v>0</v>
      </c>
      <c r="L226" s="22">
        <v>605</v>
      </c>
      <c r="M226" s="22">
        <v>457.7784503631961</v>
      </c>
      <c r="N226" s="23">
        <v>5.1435691692251071</v>
      </c>
      <c r="O226" s="23">
        <v>3.8919258241715395</v>
      </c>
      <c r="P226" s="24">
        <v>57645</v>
      </c>
      <c r="Q226" s="24">
        <v>43617.58474576271</v>
      </c>
      <c r="R226" s="127"/>
    </row>
    <row r="227" spans="1:18" ht="11" x14ac:dyDescent="0.3">
      <c r="A227" s="14" t="s">
        <v>409</v>
      </c>
      <c r="B227" s="15" t="s">
        <v>410</v>
      </c>
      <c r="C227" s="16" t="s">
        <v>82</v>
      </c>
      <c r="D227" s="17">
        <v>5910</v>
      </c>
      <c r="E227" s="18">
        <v>4471.852300242128</v>
      </c>
      <c r="F227" s="19">
        <v>1125</v>
      </c>
      <c r="G227" s="19">
        <v>851.24092009685171</v>
      </c>
      <c r="H227" s="20">
        <v>5910</v>
      </c>
      <c r="I227" s="20">
        <v>4471.852300242128</v>
      </c>
      <c r="J227" s="21">
        <v>440</v>
      </c>
      <c r="K227" s="21">
        <v>332.92978208232421</v>
      </c>
      <c r="L227" s="22">
        <v>360</v>
      </c>
      <c r="M227" s="22">
        <v>272.39709443099252</v>
      </c>
      <c r="N227" s="23">
        <v>3.61328125</v>
      </c>
      <c r="O227" s="23">
        <v>2.7340203162832912</v>
      </c>
      <c r="P227" s="24">
        <v>2320</v>
      </c>
      <c r="Q227" s="24">
        <v>1755.4479418886197</v>
      </c>
      <c r="R227" s="127"/>
    </row>
    <row r="228" spans="1:18" ht="11" x14ac:dyDescent="0.3">
      <c r="A228" s="14" t="s">
        <v>411</v>
      </c>
      <c r="B228" s="15" t="s">
        <v>410</v>
      </c>
      <c r="C228" s="16" t="s">
        <v>82</v>
      </c>
      <c r="D228" s="17">
        <v>3480</v>
      </c>
      <c r="E228" s="18">
        <v>2633.17191283293</v>
      </c>
      <c r="F228" s="19">
        <v>3480</v>
      </c>
      <c r="G228" s="19">
        <v>2633.17191283293</v>
      </c>
      <c r="H228" s="20">
        <v>3480</v>
      </c>
      <c r="I228" s="20">
        <v>2633.17191283293</v>
      </c>
      <c r="J228" s="21">
        <v>3480</v>
      </c>
      <c r="K228" s="21">
        <v>2633.1719128329278</v>
      </c>
      <c r="L228" s="22" t="s">
        <v>69</v>
      </c>
      <c r="M228" s="22" t="s">
        <v>70</v>
      </c>
      <c r="N228" s="23">
        <v>578.83841986024038</v>
      </c>
      <c r="O228" s="23">
        <v>437.98306587487917</v>
      </c>
      <c r="P228" s="24">
        <v>3480</v>
      </c>
      <c r="Q228" s="24">
        <v>2633.17191283293</v>
      </c>
      <c r="R228" s="127"/>
    </row>
    <row r="229" spans="1:18" ht="11" x14ac:dyDescent="0.3">
      <c r="A229" s="14" t="s">
        <v>412</v>
      </c>
      <c r="B229" s="15" t="s">
        <v>413</v>
      </c>
      <c r="C229" s="16" t="s">
        <v>65</v>
      </c>
      <c r="D229" s="17">
        <v>2485</v>
      </c>
      <c r="E229" s="18">
        <v>1880.2966101694915</v>
      </c>
      <c r="F229" s="19">
        <v>830</v>
      </c>
      <c r="G229" s="19">
        <v>628.0266343825665</v>
      </c>
      <c r="H229" s="20">
        <v>2900</v>
      </c>
      <c r="I229" s="20">
        <v>2194.309927360775</v>
      </c>
      <c r="J229" s="21">
        <v>0</v>
      </c>
      <c r="K229" s="21">
        <v>0</v>
      </c>
      <c r="L229" s="22">
        <v>90</v>
      </c>
      <c r="M229" s="22">
        <v>68.099273607748174</v>
      </c>
      <c r="N229" s="23">
        <v>0.40369113279550872</v>
      </c>
      <c r="O229" s="23">
        <v>0.30545636561403505</v>
      </c>
      <c r="P229" s="24">
        <v>17145</v>
      </c>
      <c r="Q229" s="24">
        <v>12972.911622276029</v>
      </c>
      <c r="R229" s="127"/>
    </row>
    <row r="230" spans="1:18" ht="11" x14ac:dyDescent="0.3">
      <c r="A230" s="14" t="s">
        <v>414</v>
      </c>
      <c r="B230" s="15" t="s">
        <v>415</v>
      </c>
      <c r="C230" s="16" t="s">
        <v>65</v>
      </c>
      <c r="D230" s="17">
        <v>3315</v>
      </c>
      <c r="E230" s="18">
        <v>2508.323244552058</v>
      </c>
      <c r="F230" s="19">
        <v>830</v>
      </c>
      <c r="G230" s="19">
        <v>628.0266343825665</v>
      </c>
      <c r="H230" s="20">
        <v>3315</v>
      </c>
      <c r="I230" s="20">
        <v>2508.323244552058</v>
      </c>
      <c r="J230" s="21">
        <v>0</v>
      </c>
      <c r="K230" s="21">
        <v>0</v>
      </c>
      <c r="L230" s="22">
        <v>90</v>
      </c>
      <c r="M230" s="22">
        <v>68.099273607748174</v>
      </c>
      <c r="N230" s="23">
        <v>0.80738226559101745</v>
      </c>
      <c r="O230" s="23">
        <v>0.6109127312280701</v>
      </c>
      <c r="P230" s="24">
        <v>60630</v>
      </c>
      <c r="Q230" s="24">
        <v>45876.21065375302</v>
      </c>
      <c r="R230" s="127"/>
    </row>
    <row r="231" spans="1:18" ht="11" x14ac:dyDescent="0.3">
      <c r="A231" s="14" t="s">
        <v>416</v>
      </c>
      <c r="B231" s="15" t="s">
        <v>417</v>
      </c>
      <c r="C231" s="16" t="s">
        <v>68</v>
      </c>
      <c r="D231" s="17">
        <v>5880</v>
      </c>
      <c r="E231" s="18">
        <v>4449.1525423728781</v>
      </c>
      <c r="F231" s="19">
        <v>1960</v>
      </c>
      <c r="G231" s="19">
        <v>1483.0508474576261</v>
      </c>
      <c r="H231" s="20">
        <v>11100</v>
      </c>
      <c r="I231" s="20">
        <v>8398.9104116222697</v>
      </c>
      <c r="J231" s="21">
        <v>3960</v>
      </c>
      <c r="K231" s="21">
        <v>2996.3680387409181</v>
      </c>
      <c r="L231" s="22">
        <v>2000</v>
      </c>
      <c r="M231" s="22">
        <v>1513.317191283292</v>
      </c>
      <c r="N231" s="23">
        <v>38.671875</v>
      </c>
      <c r="O231" s="23">
        <v>29.261406628329276</v>
      </c>
      <c r="P231" s="24">
        <v>51545</v>
      </c>
      <c r="Q231" s="24">
        <v>39001.967312348665</v>
      </c>
      <c r="R231" s="127"/>
    </row>
    <row r="232" spans="1:18" ht="11" x14ac:dyDescent="0.3">
      <c r="A232" s="14" t="s">
        <v>418</v>
      </c>
      <c r="B232" s="15" t="s">
        <v>419</v>
      </c>
      <c r="C232" s="16" t="s">
        <v>68</v>
      </c>
      <c r="D232" s="17">
        <f>E232*1.12*1.18</f>
        <v>2300</v>
      </c>
      <c r="E232" s="18">
        <v>1740.3147699757869</v>
      </c>
      <c r="F232" s="19">
        <v>700</v>
      </c>
      <c r="G232" s="19">
        <v>529.66101694915244</v>
      </c>
      <c r="H232" s="20">
        <v>2600</v>
      </c>
      <c r="I232" s="20">
        <v>1967.3123486682809</v>
      </c>
      <c r="J232" s="21">
        <v>900</v>
      </c>
      <c r="K232" s="21">
        <v>680.99273607748182</v>
      </c>
      <c r="L232" s="22">
        <v>65</v>
      </c>
      <c r="M232" s="22">
        <v>49.182808716707022</v>
      </c>
      <c r="N232" s="23">
        <v>0.390625</v>
      </c>
      <c r="O232" s="23">
        <f>N232/1.18/1.12</f>
        <v>0.29556976392251816</v>
      </c>
      <c r="P232" s="24">
        <v>82825</v>
      </c>
      <c r="Q232" s="24">
        <v>62670.248184019365</v>
      </c>
      <c r="R232" s="127"/>
    </row>
    <row r="233" spans="1:18" ht="11" x14ac:dyDescent="0.3">
      <c r="A233" s="14" t="s">
        <v>420</v>
      </c>
      <c r="B233" s="15" t="s">
        <v>419</v>
      </c>
      <c r="C233" s="16" t="s">
        <v>68</v>
      </c>
      <c r="D233" s="17">
        <v>3065</v>
      </c>
      <c r="E233" s="18">
        <v>2319.1585956416466</v>
      </c>
      <c r="F233" s="19">
        <v>770</v>
      </c>
      <c r="G233" s="19">
        <v>582.62711864406776</v>
      </c>
      <c r="H233" s="20">
        <v>3450</v>
      </c>
      <c r="I233" s="20">
        <v>2610.4721549636802</v>
      </c>
      <c r="J233" s="21">
        <v>2080</v>
      </c>
      <c r="K233" s="21">
        <v>1573.8498789346247</v>
      </c>
      <c r="L233" s="22">
        <v>385</v>
      </c>
      <c r="M233" s="22">
        <v>291.31355932203388</v>
      </c>
      <c r="N233" s="23">
        <v>0.341796875</v>
      </c>
      <c r="O233" s="23">
        <v>0.2586235434322034</v>
      </c>
      <c r="P233" s="24">
        <v>21535</v>
      </c>
      <c r="Q233" s="24">
        <v>16294.642857142855</v>
      </c>
      <c r="R233" s="127" t="s">
        <v>42</v>
      </c>
    </row>
    <row r="234" spans="1:18" ht="11" x14ac:dyDescent="0.3">
      <c r="A234" s="14" t="s">
        <v>421</v>
      </c>
      <c r="B234" s="15" t="s">
        <v>419</v>
      </c>
      <c r="C234" s="16" t="s">
        <v>68</v>
      </c>
      <c r="D234" s="17">
        <v>240</v>
      </c>
      <c r="E234" s="18">
        <v>181.59806295399514</v>
      </c>
      <c r="F234" s="19">
        <v>240</v>
      </c>
      <c r="G234" s="19">
        <v>181.59806295399514</v>
      </c>
      <c r="H234" s="20">
        <v>2605</v>
      </c>
      <c r="I234" s="20">
        <v>1971.0956416464892</v>
      </c>
      <c r="J234" s="21">
        <v>2100</v>
      </c>
      <c r="K234" s="21">
        <v>1588.9830508474565</v>
      </c>
      <c r="L234" s="22">
        <v>90</v>
      </c>
      <c r="M234" s="22">
        <v>68.099273607748174</v>
      </c>
      <c r="N234" s="23">
        <v>5.1123243322216387</v>
      </c>
      <c r="O234" s="23">
        <v>3.8682841496834435</v>
      </c>
      <c r="P234" s="24">
        <v>2605</v>
      </c>
      <c r="Q234" s="24">
        <v>1971.0956416464892</v>
      </c>
      <c r="R234" s="127"/>
    </row>
    <row r="235" spans="1:18" ht="13.5" customHeight="1" x14ac:dyDescent="0.3">
      <c r="A235" s="14" t="s">
        <v>422</v>
      </c>
      <c r="B235" s="15" t="s">
        <v>25</v>
      </c>
      <c r="C235" s="16" t="s">
        <v>68</v>
      </c>
      <c r="D235" s="17">
        <v>2150</v>
      </c>
      <c r="E235" s="18">
        <v>1626.81598062954</v>
      </c>
      <c r="F235" s="19">
        <v>600</v>
      </c>
      <c r="G235" s="19">
        <v>453.99515738498792</v>
      </c>
      <c r="H235" s="20">
        <v>2400</v>
      </c>
      <c r="I235" s="20">
        <v>1815.9806295399517</v>
      </c>
      <c r="J235" s="21">
        <v>0</v>
      </c>
      <c r="K235" s="21">
        <v>0</v>
      </c>
      <c r="L235" s="22">
        <v>200</v>
      </c>
      <c r="M235" s="22">
        <v>151.3317191283293</v>
      </c>
      <c r="N235" s="23">
        <v>0.5859375</v>
      </c>
      <c r="O235" s="23">
        <v>0.439453125</v>
      </c>
      <c r="P235" s="24">
        <v>54980</v>
      </c>
      <c r="Q235" s="24">
        <v>41601.089588377719</v>
      </c>
      <c r="R235" s="127"/>
    </row>
    <row r="236" spans="1:18" ht="11" x14ac:dyDescent="0.3">
      <c r="A236" s="14" t="s">
        <v>423</v>
      </c>
      <c r="B236" s="15" t="s">
        <v>424</v>
      </c>
      <c r="C236" s="16" t="s">
        <v>65</v>
      </c>
      <c r="D236" s="17">
        <v>2900</v>
      </c>
      <c r="E236" s="18">
        <v>2194.309927360775</v>
      </c>
      <c r="F236" s="19">
        <v>830</v>
      </c>
      <c r="G236" s="19">
        <v>628.0266343825665</v>
      </c>
      <c r="H236" s="20">
        <v>2900</v>
      </c>
      <c r="I236" s="20">
        <v>2194.309927360775</v>
      </c>
      <c r="J236" s="21">
        <v>0</v>
      </c>
      <c r="K236" s="21">
        <v>0</v>
      </c>
      <c r="L236" s="22">
        <v>90</v>
      </c>
      <c r="M236" s="22">
        <v>68.099273607748174</v>
      </c>
      <c r="N236" s="23">
        <v>0.48457642351956337</v>
      </c>
      <c r="O236" s="23">
        <v>0.36665891610136453</v>
      </c>
      <c r="P236" s="24">
        <v>61790</v>
      </c>
      <c r="Q236" s="24">
        <v>46753.934624697336</v>
      </c>
      <c r="R236" s="127"/>
    </row>
    <row r="237" spans="1:18" ht="11" x14ac:dyDescent="0.3">
      <c r="A237" s="14" t="s">
        <v>425</v>
      </c>
      <c r="B237" s="15" t="s">
        <v>424</v>
      </c>
      <c r="C237" s="16" t="s">
        <v>65</v>
      </c>
      <c r="D237" s="17">
        <v>830</v>
      </c>
      <c r="E237" s="18">
        <v>628.0266343825665</v>
      </c>
      <c r="F237" s="19">
        <v>415</v>
      </c>
      <c r="G237" s="19">
        <v>314.01331719128325</v>
      </c>
      <c r="H237" s="20">
        <v>2900</v>
      </c>
      <c r="I237" s="20">
        <v>2194.309927360775</v>
      </c>
      <c r="J237" s="21">
        <v>0</v>
      </c>
      <c r="K237" s="21">
        <v>0</v>
      </c>
      <c r="L237" s="22">
        <v>335</v>
      </c>
      <c r="M237" s="22">
        <v>253.48062953995159</v>
      </c>
      <c r="N237" s="23">
        <v>0.74414467466130219</v>
      </c>
      <c r="O237" s="23">
        <v>0.56306346448343081</v>
      </c>
      <c r="P237" s="24">
        <v>75535</v>
      </c>
      <c r="Q237" s="24">
        <v>57154.207021791764</v>
      </c>
      <c r="R237" s="127"/>
    </row>
    <row r="238" spans="1:18" ht="11" x14ac:dyDescent="0.3">
      <c r="A238" s="14" t="s">
        <v>426</v>
      </c>
      <c r="B238" s="15" t="s">
        <v>424</v>
      </c>
      <c r="C238" s="16" t="s">
        <v>65</v>
      </c>
      <c r="D238" s="17">
        <v>830</v>
      </c>
      <c r="E238" s="18">
        <v>628.0266343825665</v>
      </c>
      <c r="F238" s="19">
        <v>415</v>
      </c>
      <c r="G238" s="19">
        <v>314.01331719128325</v>
      </c>
      <c r="H238" s="20">
        <v>2900</v>
      </c>
      <c r="I238" s="20">
        <v>2194.309927360775</v>
      </c>
      <c r="J238" s="21">
        <v>0</v>
      </c>
      <c r="K238" s="21">
        <v>0</v>
      </c>
      <c r="L238" s="22">
        <v>335</v>
      </c>
      <c r="M238" s="22">
        <v>253.48062953995159</v>
      </c>
      <c r="N238" s="23">
        <v>0.74414467466130219</v>
      </c>
      <c r="O238" s="23">
        <v>0.56306346448343081</v>
      </c>
      <c r="P238" s="24">
        <v>75535</v>
      </c>
      <c r="Q238" s="24">
        <v>57154.207021791764</v>
      </c>
      <c r="R238" s="127"/>
    </row>
    <row r="239" spans="1:18" ht="11" x14ac:dyDescent="0.3">
      <c r="A239" s="14" t="s">
        <v>423</v>
      </c>
      <c r="B239" s="15" t="s">
        <v>424</v>
      </c>
      <c r="C239" s="16" t="s">
        <v>65</v>
      </c>
      <c r="D239" s="17">
        <v>2900</v>
      </c>
      <c r="E239" s="18">
        <v>2194.309927360775</v>
      </c>
      <c r="F239" s="19">
        <v>830</v>
      </c>
      <c r="G239" s="19">
        <v>628.0266343825665</v>
      </c>
      <c r="H239" s="20">
        <v>2900</v>
      </c>
      <c r="I239" s="20">
        <v>2194.309927360775</v>
      </c>
      <c r="J239" s="21">
        <v>0</v>
      </c>
      <c r="K239" s="21">
        <v>0</v>
      </c>
      <c r="L239" s="22">
        <v>90</v>
      </c>
      <c r="M239" s="22">
        <v>68.099273607748174</v>
      </c>
      <c r="N239" s="23">
        <v>0.48457642351956337</v>
      </c>
      <c r="O239" s="23">
        <v>0.36665891610136453</v>
      </c>
      <c r="P239" s="24">
        <v>61790</v>
      </c>
      <c r="Q239" s="24">
        <v>46753.934624697336</v>
      </c>
      <c r="R239" s="127"/>
    </row>
    <row r="240" spans="1:18" ht="11" x14ac:dyDescent="0.3">
      <c r="A240" s="14" t="s">
        <v>427</v>
      </c>
      <c r="B240" s="15" t="s">
        <v>428</v>
      </c>
      <c r="C240" s="16" t="s">
        <v>82</v>
      </c>
      <c r="D240" s="17">
        <v>2410</v>
      </c>
      <c r="E240" s="18">
        <v>1823.5472154963679</v>
      </c>
      <c r="F240" s="19">
        <v>345</v>
      </c>
      <c r="G240" s="19">
        <v>261.04721549636804</v>
      </c>
      <c r="H240" s="20">
        <v>2410</v>
      </c>
      <c r="I240" s="20">
        <v>1823.5472154963679</v>
      </c>
      <c r="J240" s="21">
        <v>0</v>
      </c>
      <c r="K240" s="21">
        <v>0</v>
      </c>
      <c r="L240" s="22">
        <v>175</v>
      </c>
      <c r="M240" s="22">
        <v>132.41525423728811</v>
      </c>
      <c r="N240" s="23">
        <v>0.33490838206627688</v>
      </c>
      <c r="O240" s="23">
        <v>0.25341130604288503</v>
      </c>
      <c r="P240" s="24">
        <v>68725</v>
      </c>
      <c r="Q240" s="24">
        <v>52001.361985472155</v>
      </c>
      <c r="R240" s="127"/>
    </row>
    <row r="241" spans="1:18" ht="11" x14ac:dyDescent="0.3">
      <c r="A241" s="14" t="s">
        <v>429</v>
      </c>
      <c r="B241" s="15" t="s">
        <v>428</v>
      </c>
      <c r="C241" s="16" t="s">
        <v>82</v>
      </c>
      <c r="D241" s="17">
        <v>1650</v>
      </c>
      <c r="E241" s="18">
        <v>1248.4866828087168</v>
      </c>
      <c r="F241" s="19">
        <v>660</v>
      </c>
      <c r="G241" s="19">
        <v>499.39467312348665</v>
      </c>
      <c r="H241" s="20">
        <v>3305</v>
      </c>
      <c r="I241" s="20">
        <v>2500.7566585956415</v>
      </c>
      <c r="J241" s="21">
        <v>910</v>
      </c>
      <c r="K241" s="21">
        <v>688.5593220338983</v>
      </c>
      <c r="L241" s="22">
        <v>330</v>
      </c>
      <c r="M241" s="22">
        <v>249.69733656174333</v>
      </c>
      <c r="N241" s="23">
        <v>1.611328125</v>
      </c>
      <c r="O241" s="23">
        <v>1.2192252761803872</v>
      </c>
      <c r="P241" s="24">
        <v>2200</v>
      </c>
      <c r="Q241" s="24">
        <v>1664.6489104116222</v>
      </c>
      <c r="R241" s="127" t="s">
        <v>42</v>
      </c>
    </row>
    <row r="242" spans="1:18" ht="11" x14ac:dyDescent="0.3">
      <c r="A242" s="14" t="s">
        <v>430</v>
      </c>
      <c r="B242" s="15" t="s">
        <v>428</v>
      </c>
      <c r="C242" s="16" t="s">
        <v>82</v>
      </c>
      <c r="D242" s="17">
        <v>2410</v>
      </c>
      <c r="E242" s="18">
        <v>1823.5472154963679</v>
      </c>
      <c r="F242" s="19">
        <v>1375</v>
      </c>
      <c r="G242" s="19">
        <v>1040.4055690072639</v>
      </c>
      <c r="H242" s="20">
        <v>3440</v>
      </c>
      <c r="I242" s="20">
        <v>2602.9055690072637</v>
      </c>
      <c r="J242" s="21">
        <v>0</v>
      </c>
      <c r="K242" s="21">
        <v>0</v>
      </c>
      <c r="L242" s="22">
        <v>140</v>
      </c>
      <c r="M242" s="22">
        <v>105.93220338983051</v>
      </c>
      <c r="N242" s="23">
        <v>2.7435694658869405</v>
      </c>
      <c r="O242" s="23">
        <v>2.0759454191033146</v>
      </c>
      <c r="P242" s="24">
        <v>48110</v>
      </c>
      <c r="Q242" s="24">
        <v>36402.845036319617</v>
      </c>
      <c r="R242" s="127"/>
    </row>
    <row r="243" spans="1:18" ht="11" x14ac:dyDescent="0.3">
      <c r="A243" s="50" t="s">
        <v>431</v>
      </c>
      <c r="B243" s="51" t="s">
        <v>428</v>
      </c>
      <c r="C243" s="16" t="s">
        <v>82</v>
      </c>
      <c r="D243" s="52">
        <v>2095</v>
      </c>
      <c r="E243" s="18">
        <v>1585.1997578692492</v>
      </c>
      <c r="F243" s="53">
        <v>370</v>
      </c>
      <c r="G243" s="54">
        <v>279.96368038740917</v>
      </c>
      <c r="H243" s="55">
        <v>2445</v>
      </c>
      <c r="I243" s="56">
        <v>1850.0302663438254</v>
      </c>
      <c r="J243" s="57">
        <v>880.08648000000005</v>
      </c>
      <c r="K243" s="58">
        <v>665.92500000000007</v>
      </c>
      <c r="L243" s="59">
        <v>360</v>
      </c>
      <c r="M243" s="60">
        <v>272.39709443099269</v>
      </c>
      <c r="N243" s="23">
        <v>0</v>
      </c>
      <c r="O243" s="23">
        <v>0</v>
      </c>
      <c r="P243" s="15"/>
      <c r="Q243" s="24"/>
      <c r="R243" s="127"/>
    </row>
    <row r="244" spans="1:18" ht="11" x14ac:dyDescent="0.3">
      <c r="A244" s="14" t="s">
        <v>432</v>
      </c>
      <c r="B244" s="15" t="s">
        <v>433</v>
      </c>
      <c r="C244" s="16" t="s">
        <v>68</v>
      </c>
      <c r="D244" s="17">
        <v>2750</v>
      </c>
      <c r="E244" s="18">
        <v>2080.8111380145278</v>
      </c>
      <c r="F244" s="19">
        <v>690</v>
      </c>
      <c r="G244" s="19">
        <v>522.09443099273608</v>
      </c>
      <c r="H244" s="20">
        <v>4815</v>
      </c>
      <c r="I244" s="20">
        <v>3643.3111380145278</v>
      </c>
      <c r="J244" s="21">
        <v>900</v>
      </c>
      <c r="K244" s="21">
        <v>680.99273607748137</v>
      </c>
      <c r="L244" s="22">
        <v>275</v>
      </c>
      <c r="M244" s="22">
        <v>208.08111380145277</v>
      </c>
      <c r="N244" s="23">
        <v>0.66981676413255375</v>
      </c>
      <c r="O244" s="23">
        <v>0.50682261208577006</v>
      </c>
      <c r="P244" s="24">
        <v>68725</v>
      </c>
      <c r="Q244" s="24">
        <v>52001.361985472155</v>
      </c>
      <c r="R244" s="127"/>
    </row>
    <row r="245" spans="1:18" ht="11" x14ac:dyDescent="0.3">
      <c r="A245" s="14" t="s">
        <v>434</v>
      </c>
      <c r="B245" s="15" t="s">
        <v>435</v>
      </c>
      <c r="C245" s="16" t="s">
        <v>65</v>
      </c>
      <c r="D245" s="17">
        <v>2485</v>
      </c>
      <c r="E245" s="18">
        <v>1880.2966101694915</v>
      </c>
      <c r="F245" s="19">
        <v>2485</v>
      </c>
      <c r="G245" s="19">
        <v>1880.2966101694915</v>
      </c>
      <c r="H245" s="20">
        <v>2485</v>
      </c>
      <c r="I245" s="20">
        <v>1880.2966101694915</v>
      </c>
      <c r="J245" s="21">
        <v>0</v>
      </c>
      <c r="K245" s="21">
        <v>0</v>
      </c>
      <c r="L245" s="22">
        <v>415</v>
      </c>
      <c r="M245" s="22">
        <v>314.01331719128325</v>
      </c>
      <c r="N245" s="23">
        <v>4.0361760071303241</v>
      </c>
      <c r="O245" s="23">
        <v>3.0540072693177391</v>
      </c>
      <c r="P245" s="24">
        <v>20710</v>
      </c>
      <c r="Q245" s="24">
        <v>15670.399515738496</v>
      </c>
      <c r="R245" s="127"/>
    </row>
    <row r="246" spans="1:18" ht="11" x14ac:dyDescent="0.3">
      <c r="A246" s="14" t="s">
        <v>436</v>
      </c>
      <c r="B246" s="15" t="s">
        <v>435</v>
      </c>
      <c r="C246" s="16" t="s">
        <v>65</v>
      </c>
      <c r="D246" s="17">
        <v>240</v>
      </c>
      <c r="E246" s="18">
        <v>181.59806295399514</v>
      </c>
      <c r="F246" s="19">
        <v>240</v>
      </c>
      <c r="G246" s="19">
        <v>181.59806295399514</v>
      </c>
      <c r="H246" s="20">
        <v>240</v>
      </c>
      <c r="I246" s="20">
        <v>181.59806295399514</v>
      </c>
      <c r="J246" s="21">
        <v>0</v>
      </c>
      <c r="K246" s="21">
        <v>0</v>
      </c>
      <c r="L246" s="22">
        <v>90</v>
      </c>
      <c r="M246" s="22">
        <v>68.099273607748174</v>
      </c>
      <c r="N246" s="23">
        <v>3.2689593557247099E-2</v>
      </c>
      <c r="O246" s="23">
        <v>2.4734861953122803E-2</v>
      </c>
      <c r="P246" s="24">
        <v>4175</v>
      </c>
      <c r="Q246" s="24">
        <v>3159.0496368038739</v>
      </c>
      <c r="R246" s="127"/>
    </row>
    <row r="247" spans="1:18" ht="11" x14ac:dyDescent="0.3">
      <c r="A247" s="14" t="s">
        <v>437</v>
      </c>
      <c r="B247" s="15" t="s">
        <v>435</v>
      </c>
      <c r="C247" s="16" t="s">
        <v>65</v>
      </c>
      <c r="D247" s="17">
        <v>2485</v>
      </c>
      <c r="E247" s="18">
        <v>1880.2966101694915</v>
      </c>
      <c r="F247" s="19">
        <v>2485</v>
      </c>
      <c r="G247" s="19">
        <v>1880.2966101694915</v>
      </c>
      <c r="H247" s="20">
        <v>2485</v>
      </c>
      <c r="I247" s="20">
        <v>1880.2966101694915</v>
      </c>
      <c r="J247" s="21">
        <v>0</v>
      </c>
      <c r="K247" s="21">
        <v>0</v>
      </c>
      <c r="L247" s="22">
        <v>415</v>
      </c>
      <c r="M247" s="22">
        <v>314.01331719128325</v>
      </c>
      <c r="N247" s="23">
        <v>0.40369113279550872</v>
      </c>
      <c r="O247" s="23">
        <v>0.30545636561403505</v>
      </c>
      <c r="P247" s="24">
        <v>62120</v>
      </c>
      <c r="Q247" s="24">
        <v>47003.631961259074</v>
      </c>
      <c r="R247" s="127"/>
    </row>
    <row r="248" spans="1:18" ht="11" x14ac:dyDescent="0.3">
      <c r="A248" s="14" t="s">
        <v>438</v>
      </c>
      <c r="B248" s="15" t="s">
        <v>435</v>
      </c>
      <c r="C248" s="16" t="s">
        <v>65</v>
      </c>
      <c r="D248" s="17">
        <v>2555</v>
      </c>
      <c r="E248" s="18">
        <v>1933.2627118644068</v>
      </c>
      <c r="F248" s="19">
        <v>365</v>
      </c>
      <c r="G248" s="19">
        <v>276.18038740920099</v>
      </c>
      <c r="H248" s="20">
        <v>2555</v>
      </c>
      <c r="I248" s="20">
        <v>1933.2627118644068</v>
      </c>
      <c r="J248" s="21">
        <v>0</v>
      </c>
      <c r="K248" s="21">
        <v>0</v>
      </c>
      <c r="L248" s="22">
        <v>185</v>
      </c>
      <c r="M248" s="22">
        <v>139.98184019370458</v>
      </c>
      <c r="N248" s="23">
        <v>0.35515995836107611</v>
      </c>
      <c r="O248" s="23">
        <v>0.26873483532163744</v>
      </c>
      <c r="P248" s="24">
        <v>49695</v>
      </c>
      <c r="Q248" s="24">
        <v>37602.148910411619</v>
      </c>
      <c r="R248" s="127"/>
    </row>
    <row r="249" spans="1:18" ht="11" x14ac:dyDescent="0.3">
      <c r="A249" s="14" t="s">
        <v>439</v>
      </c>
      <c r="B249" s="15" t="s">
        <v>435</v>
      </c>
      <c r="C249" s="16" t="s">
        <v>65</v>
      </c>
      <c r="D249" s="17">
        <v>2485</v>
      </c>
      <c r="E249" s="18">
        <v>1880.2966101694915</v>
      </c>
      <c r="F249" s="19">
        <v>2485</v>
      </c>
      <c r="G249" s="19">
        <v>1880.2966101694915</v>
      </c>
      <c r="H249" s="20">
        <v>2485</v>
      </c>
      <c r="I249" s="20">
        <v>1880.2966101694915</v>
      </c>
      <c r="J249" s="21">
        <v>0</v>
      </c>
      <c r="K249" s="21">
        <v>0</v>
      </c>
      <c r="L249" s="22">
        <v>415</v>
      </c>
      <c r="M249" s="22">
        <v>314.01331719128325</v>
      </c>
      <c r="N249" s="23">
        <v>0.40369113279550872</v>
      </c>
      <c r="O249" s="23">
        <v>0.30545636561403505</v>
      </c>
      <c r="P249" s="24">
        <v>62120</v>
      </c>
      <c r="Q249" s="24">
        <v>47003.631961259074</v>
      </c>
      <c r="R249" s="127"/>
    </row>
    <row r="250" spans="1:18" ht="11" x14ac:dyDescent="0.3">
      <c r="A250" s="50" t="s">
        <v>440</v>
      </c>
      <c r="B250" s="51" t="s">
        <v>435</v>
      </c>
      <c r="C250" s="16" t="s">
        <v>65</v>
      </c>
      <c r="D250" s="36">
        <v>3335</v>
      </c>
      <c r="E250" s="37">
        <v>2523.4564164648909</v>
      </c>
      <c r="F250" s="29">
        <v>835</v>
      </c>
      <c r="G250" s="29">
        <v>631.80992736077485</v>
      </c>
      <c r="H250" s="31">
        <v>3750</v>
      </c>
      <c r="I250" s="31">
        <v>2837.469733656174</v>
      </c>
      <c r="J250" s="33">
        <v>2330</v>
      </c>
      <c r="K250" s="33">
        <v>1763.0145278450364</v>
      </c>
      <c r="L250" s="35">
        <v>420</v>
      </c>
      <c r="M250" s="35">
        <v>317.79661016949154</v>
      </c>
      <c r="N250" s="23">
        <v>0.341796875</v>
      </c>
      <c r="O250" s="23">
        <v>0.2586235434322034</v>
      </c>
      <c r="P250" s="15"/>
      <c r="Q250" s="24"/>
      <c r="R250" s="127" t="s">
        <v>42</v>
      </c>
    </row>
    <row r="251" spans="1:18" ht="11" x14ac:dyDescent="0.3">
      <c r="A251" s="14" t="s">
        <v>441</v>
      </c>
      <c r="B251" s="15" t="s">
        <v>442</v>
      </c>
      <c r="C251" s="16" t="s">
        <v>65</v>
      </c>
      <c r="D251" s="17">
        <v>3695</v>
      </c>
      <c r="E251" s="18">
        <v>2795.8535108958836</v>
      </c>
      <c r="F251" s="19">
        <v>925</v>
      </c>
      <c r="G251" s="19">
        <v>699.90920096852301</v>
      </c>
      <c r="H251" s="20">
        <v>4160</v>
      </c>
      <c r="I251" s="20">
        <v>3147.6997578692494</v>
      </c>
      <c r="J251" s="21">
        <v>0</v>
      </c>
      <c r="K251" s="21">
        <v>0</v>
      </c>
      <c r="L251" s="22">
        <v>280</v>
      </c>
      <c r="M251" s="22">
        <v>211.86440677966101</v>
      </c>
      <c r="N251" s="23">
        <v>0.85905449674187806</v>
      </c>
      <c r="O251" s="23">
        <v>0.65001096908435074</v>
      </c>
      <c r="P251" s="24">
        <v>137720</v>
      </c>
      <c r="Q251" s="24">
        <v>104207.02179176755</v>
      </c>
      <c r="R251" s="127"/>
    </row>
    <row r="252" spans="1:18" ht="11" x14ac:dyDescent="0.3">
      <c r="A252" s="14" t="s">
        <v>443</v>
      </c>
      <c r="B252" s="15" t="s">
        <v>442</v>
      </c>
      <c r="C252" s="16" t="s">
        <v>65</v>
      </c>
      <c r="D252" s="17">
        <v>1835</v>
      </c>
      <c r="E252" s="18">
        <v>1388.4685230024213</v>
      </c>
      <c r="F252" s="19">
        <v>460</v>
      </c>
      <c r="G252" s="19">
        <v>348.06295399515733</v>
      </c>
      <c r="H252" s="20">
        <v>2290</v>
      </c>
      <c r="I252" s="20">
        <v>1732.7481840193705</v>
      </c>
      <c r="J252" s="21">
        <v>0</v>
      </c>
      <c r="K252" s="21">
        <v>0</v>
      </c>
      <c r="L252" s="22">
        <v>90</v>
      </c>
      <c r="M252" s="22">
        <v>68.099273607748174</v>
      </c>
      <c r="N252" s="23">
        <v>0.33582584165825596</v>
      </c>
      <c r="O252" s="23">
        <v>0.2541055097293099</v>
      </c>
      <c r="P252" s="24">
        <v>69030</v>
      </c>
      <c r="Q252" s="24">
        <v>52232.142857142855</v>
      </c>
      <c r="R252" s="127"/>
    </row>
    <row r="253" spans="1:18" ht="11" x14ac:dyDescent="0.3">
      <c r="A253" s="14" t="s">
        <v>443</v>
      </c>
      <c r="B253" s="15" t="s">
        <v>442</v>
      </c>
      <c r="C253" s="16" t="s">
        <v>65</v>
      </c>
      <c r="D253" s="17">
        <v>1835</v>
      </c>
      <c r="E253" s="18">
        <v>1388.4685230024213</v>
      </c>
      <c r="F253" s="19">
        <v>460</v>
      </c>
      <c r="G253" s="19">
        <v>348.06295399515733</v>
      </c>
      <c r="H253" s="20">
        <v>2290</v>
      </c>
      <c r="I253" s="20">
        <v>1732.7481840193705</v>
      </c>
      <c r="J253" s="21">
        <v>0</v>
      </c>
      <c r="K253" s="21">
        <v>0</v>
      </c>
      <c r="L253" s="22">
        <v>90</v>
      </c>
      <c r="M253" s="22">
        <v>68.099273607748174</v>
      </c>
      <c r="N253" s="23">
        <v>0.33582584165825596</v>
      </c>
      <c r="O253" s="23">
        <v>0.2541055097293099</v>
      </c>
      <c r="P253" s="24">
        <v>69030</v>
      </c>
      <c r="Q253" s="24">
        <v>52232.142857142855</v>
      </c>
      <c r="R253" s="127"/>
    </row>
    <row r="254" spans="1:18" ht="11" x14ac:dyDescent="0.3">
      <c r="A254" s="14" t="s">
        <v>444</v>
      </c>
      <c r="B254" s="15" t="s">
        <v>442</v>
      </c>
      <c r="C254" s="16" t="s">
        <v>65</v>
      </c>
      <c r="D254" s="17">
        <v>2335</v>
      </c>
      <c r="E254" s="18">
        <v>1766.7978208232446</v>
      </c>
      <c r="F254" s="19">
        <v>775</v>
      </c>
      <c r="G254" s="19">
        <v>586.410411622276</v>
      </c>
      <c r="H254" s="20">
        <v>3505</v>
      </c>
      <c r="I254" s="20">
        <v>2652.088377723971</v>
      </c>
      <c r="J254" s="21">
        <v>0</v>
      </c>
      <c r="K254" s="21">
        <v>0</v>
      </c>
      <c r="L254" s="22">
        <v>90</v>
      </c>
      <c r="M254" s="22">
        <v>68.099273607748174</v>
      </c>
      <c r="N254" s="23">
        <v>0.85905449674187806</v>
      </c>
      <c r="O254" s="23">
        <v>0.65001096908435074</v>
      </c>
      <c r="P254" s="24">
        <v>227235</v>
      </c>
      <c r="Q254" s="24">
        <v>171939.31598062953</v>
      </c>
      <c r="R254" s="127"/>
    </row>
    <row r="255" spans="1:18" ht="11" x14ac:dyDescent="0.3">
      <c r="A255" s="14" t="s">
        <v>445</v>
      </c>
      <c r="B255" s="15" t="s">
        <v>446</v>
      </c>
      <c r="C255" s="16" t="s">
        <v>82</v>
      </c>
      <c r="D255" s="17">
        <v>26445</v>
      </c>
      <c r="E255" s="18">
        <v>20009.836561743326</v>
      </c>
      <c r="F255" s="19">
        <v>13310</v>
      </c>
      <c r="G255" s="19">
        <v>10071.125907990308</v>
      </c>
      <c r="H255" s="20">
        <v>26445</v>
      </c>
      <c r="I255" s="20">
        <v>20009.836561743326</v>
      </c>
      <c r="J255" s="21">
        <v>2125</v>
      </c>
      <c r="K255" s="21">
        <v>1607.8995157384977</v>
      </c>
      <c r="L255" s="22">
        <v>2125</v>
      </c>
      <c r="M255" s="22">
        <v>1607.8995157384977</v>
      </c>
      <c r="N255" s="23">
        <v>20.751953125</v>
      </c>
      <c r="O255" s="23">
        <v>15.702143708383765</v>
      </c>
      <c r="P255" s="24">
        <v>124895</v>
      </c>
      <c r="Q255" s="24">
        <v>94502.875302663437</v>
      </c>
      <c r="R255" s="127"/>
    </row>
    <row r="256" spans="1:18" ht="11" x14ac:dyDescent="0.3">
      <c r="A256" s="14" t="s">
        <v>447</v>
      </c>
      <c r="B256" s="15" t="s">
        <v>448</v>
      </c>
      <c r="C256" s="16" t="s">
        <v>82</v>
      </c>
      <c r="D256" s="17">
        <v>240</v>
      </c>
      <c r="E256" s="18">
        <v>181.59806295399514</v>
      </c>
      <c r="F256" s="19">
        <v>240</v>
      </c>
      <c r="G256" s="19">
        <v>181.59806295399514</v>
      </c>
      <c r="H256" s="20">
        <v>240</v>
      </c>
      <c r="I256" s="20">
        <v>181.59806295399514</v>
      </c>
      <c r="J256" s="21">
        <v>0</v>
      </c>
      <c r="K256" s="21">
        <v>0</v>
      </c>
      <c r="L256" s="22">
        <v>90</v>
      </c>
      <c r="M256" s="22">
        <v>68.099273607748174</v>
      </c>
      <c r="N256" s="23">
        <v>7.5732179371303707E-2</v>
      </c>
      <c r="O256" s="23">
        <v>5.7303404487971936E-2</v>
      </c>
      <c r="P256" s="24">
        <v>340</v>
      </c>
      <c r="Q256" s="24">
        <v>257.2639225181598</v>
      </c>
      <c r="R256" s="127"/>
    </row>
    <row r="257" spans="1:18" ht="11" x14ac:dyDescent="0.3">
      <c r="A257" s="38" t="s">
        <v>449</v>
      </c>
      <c r="B257" s="39" t="s">
        <v>29</v>
      </c>
      <c r="C257" s="16" t="s">
        <v>76</v>
      </c>
      <c r="D257" s="27">
        <v>455</v>
      </c>
      <c r="E257" s="18">
        <v>344.27966101694915</v>
      </c>
      <c r="F257" s="28">
        <v>455</v>
      </c>
      <c r="G257" s="29">
        <v>344.27966101694915</v>
      </c>
      <c r="H257" s="30">
        <v>3225</v>
      </c>
      <c r="I257" s="31">
        <v>2440.2239709443097</v>
      </c>
      <c r="J257" s="32">
        <v>0</v>
      </c>
      <c r="K257" s="33">
        <v>0</v>
      </c>
      <c r="L257" s="34">
        <v>195</v>
      </c>
      <c r="M257" s="35">
        <v>147.54842615012106</v>
      </c>
      <c r="N257" s="23">
        <v>0</v>
      </c>
      <c r="O257" s="23">
        <v>0</v>
      </c>
      <c r="P257" s="15"/>
      <c r="Q257" s="24"/>
      <c r="R257" s="127"/>
    </row>
    <row r="258" spans="1:18" ht="11" x14ac:dyDescent="0.3">
      <c r="A258" s="38" t="s">
        <v>449</v>
      </c>
      <c r="B258" s="39" t="s">
        <v>29</v>
      </c>
      <c r="C258" s="16" t="s">
        <v>76</v>
      </c>
      <c r="D258" s="27">
        <v>455</v>
      </c>
      <c r="E258" s="18">
        <v>344.27966101694915</v>
      </c>
      <c r="F258" s="28">
        <v>455</v>
      </c>
      <c r="G258" s="29">
        <v>344.27966101694915</v>
      </c>
      <c r="H258" s="30">
        <v>3225</v>
      </c>
      <c r="I258" s="31">
        <v>2440.2239709443097</v>
      </c>
      <c r="J258" s="32">
        <v>0</v>
      </c>
      <c r="K258" s="33">
        <v>0</v>
      </c>
      <c r="L258" s="34">
        <v>195</v>
      </c>
      <c r="M258" s="35">
        <v>147.54842615012106</v>
      </c>
      <c r="N258" s="23">
        <v>0</v>
      </c>
      <c r="O258" s="23">
        <v>0</v>
      </c>
      <c r="P258" s="15"/>
      <c r="Q258" s="24"/>
      <c r="R258" s="127"/>
    </row>
    <row r="259" spans="1:18" ht="11" x14ac:dyDescent="0.3">
      <c r="A259" s="14" t="s">
        <v>450</v>
      </c>
      <c r="B259" s="15" t="s">
        <v>451</v>
      </c>
      <c r="C259" s="16" t="s">
        <v>82</v>
      </c>
      <c r="D259" s="17">
        <v>3289.7752888</v>
      </c>
      <c r="E259" s="18">
        <v>2489.2367499999982</v>
      </c>
      <c r="F259" s="19">
        <v>660</v>
      </c>
      <c r="G259" s="19">
        <v>499.39467312348631</v>
      </c>
      <c r="H259" s="20">
        <v>3289.7752888</v>
      </c>
      <c r="I259" s="20">
        <v>2489.2367499999982</v>
      </c>
      <c r="J259" s="21">
        <v>340</v>
      </c>
      <c r="K259" s="21">
        <v>257.26392251815963</v>
      </c>
      <c r="L259" s="22">
        <v>330</v>
      </c>
      <c r="M259" s="22">
        <v>249.69733656174316</v>
      </c>
      <c r="N259" s="23">
        <v>0.341796875</v>
      </c>
      <c r="O259" s="23">
        <v>0.25862354343220323</v>
      </c>
      <c r="P259" s="24">
        <v>2160</v>
      </c>
      <c r="Q259" s="24">
        <v>1634.3825665859563</v>
      </c>
      <c r="R259" s="127"/>
    </row>
    <row r="260" spans="1:18" ht="11" x14ac:dyDescent="0.3">
      <c r="A260" s="14" t="s">
        <v>452</v>
      </c>
      <c r="B260" s="15" t="s">
        <v>451</v>
      </c>
      <c r="C260" s="16" t="s">
        <v>82</v>
      </c>
      <c r="D260" s="17">
        <v>385</v>
      </c>
      <c r="E260" s="18">
        <v>291.31355932203388</v>
      </c>
      <c r="F260" s="19">
        <v>240</v>
      </c>
      <c r="G260" s="19">
        <v>181.59806295399514</v>
      </c>
      <c r="H260" s="20">
        <v>2915</v>
      </c>
      <c r="I260" s="20">
        <v>2205.6598062953994</v>
      </c>
      <c r="J260" s="21">
        <v>125</v>
      </c>
      <c r="K260" s="21">
        <v>94.58232445520575</v>
      </c>
      <c r="L260" s="22">
        <v>90</v>
      </c>
      <c r="M260" s="22">
        <v>68.099273607748174</v>
      </c>
      <c r="N260" s="23">
        <v>26.141140086367638</v>
      </c>
      <c r="O260" s="23">
        <v>19.779918346222484</v>
      </c>
      <c r="P260" s="24">
        <v>2915</v>
      </c>
      <c r="Q260" s="24">
        <v>2205.6598062953994</v>
      </c>
      <c r="R260" s="127"/>
    </row>
    <row r="261" spans="1:18" ht="11" x14ac:dyDescent="0.3">
      <c r="A261" s="14" t="s">
        <v>452</v>
      </c>
      <c r="B261" s="15" t="s">
        <v>451</v>
      </c>
      <c r="C261" s="16" t="s">
        <v>82</v>
      </c>
      <c r="D261" s="17">
        <v>385</v>
      </c>
      <c r="E261" s="18">
        <v>291.31355932203388</v>
      </c>
      <c r="F261" s="19">
        <v>240</v>
      </c>
      <c r="G261" s="19">
        <v>181.59806295399514</v>
      </c>
      <c r="H261" s="20">
        <v>2915</v>
      </c>
      <c r="I261" s="20">
        <v>2205.6598062953994</v>
      </c>
      <c r="J261" s="21">
        <v>125</v>
      </c>
      <c r="K261" s="21">
        <v>94.58232445520575</v>
      </c>
      <c r="L261" s="22">
        <v>90</v>
      </c>
      <c r="M261" s="22">
        <v>68.099273607748174</v>
      </c>
      <c r="N261" s="23">
        <v>26.141140086367638</v>
      </c>
      <c r="O261" s="23">
        <v>19.779918346222484</v>
      </c>
      <c r="P261" s="24">
        <v>2915</v>
      </c>
      <c r="Q261" s="24">
        <v>2205.6598062953994</v>
      </c>
      <c r="R261" s="127"/>
    </row>
    <row r="262" spans="1:18" ht="11" x14ac:dyDescent="0.3">
      <c r="A262" s="14" t="s">
        <v>453</v>
      </c>
      <c r="B262" s="15" t="s">
        <v>454</v>
      </c>
      <c r="C262" s="16" t="s">
        <v>68</v>
      </c>
      <c r="D262" s="17">
        <v>2760</v>
      </c>
      <c r="E262" s="18">
        <v>2088.3777239709443</v>
      </c>
      <c r="F262" s="19">
        <v>790</v>
      </c>
      <c r="G262" s="19">
        <v>597.76029055690071</v>
      </c>
      <c r="H262" s="20">
        <v>3830</v>
      </c>
      <c r="I262" s="20">
        <v>2898.0024213075058</v>
      </c>
      <c r="J262" s="21">
        <v>2070</v>
      </c>
      <c r="K262" s="21">
        <v>1566.2832929782082</v>
      </c>
      <c r="L262" s="22">
        <v>360</v>
      </c>
      <c r="M262" s="22">
        <v>272.39709443099269</v>
      </c>
      <c r="N262" s="23">
        <v>0.390625</v>
      </c>
      <c r="O262" s="23">
        <v>0.29556976392251816</v>
      </c>
      <c r="P262" s="24" t="s">
        <v>171</v>
      </c>
      <c r="Q262" s="24" t="s">
        <v>70</v>
      </c>
      <c r="R262" s="127" t="s">
        <v>42</v>
      </c>
    </row>
    <row r="263" spans="1:18" ht="11" x14ac:dyDescent="0.3">
      <c r="A263" s="14" t="s">
        <v>455</v>
      </c>
      <c r="B263" s="15" t="s">
        <v>456</v>
      </c>
      <c r="C263" s="16" t="s">
        <v>79</v>
      </c>
      <c r="D263" s="17">
        <v>3440</v>
      </c>
      <c r="E263" s="18">
        <v>2602.9055690072637</v>
      </c>
      <c r="F263" s="19">
        <v>690</v>
      </c>
      <c r="G263" s="19">
        <v>522.09443099273608</v>
      </c>
      <c r="H263" s="20">
        <v>2750</v>
      </c>
      <c r="I263" s="20">
        <v>2080.8111380145278</v>
      </c>
      <c r="J263" s="21">
        <v>0</v>
      </c>
      <c r="K263" s="21">
        <v>0</v>
      </c>
      <c r="L263" s="22">
        <v>140</v>
      </c>
      <c r="M263" s="22">
        <v>105.93220338983051</v>
      </c>
      <c r="N263" s="23">
        <v>3.0141754385964914</v>
      </c>
      <c r="O263" s="23">
        <v>2.2807017543859649</v>
      </c>
      <c r="P263" s="24">
        <v>52715</v>
      </c>
      <c r="Q263" s="24">
        <v>39887.257869249392</v>
      </c>
      <c r="R263" s="127"/>
    </row>
    <row r="264" spans="1:18" ht="11" x14ac:dyDescent="0.3">
      <c r="A264" s="14" t="s">
        <v>457</v>
      </c>
      <c r="B264" s="15" t="s">
        <v>458</v>
      </c>
      <c r="C264" s="16" t="s">
        <v>68</v>
      </c>
      <c r="D264" s="17">
        <v>28990</v>
      </c>
      <c r="E264" s="18">
        <v>21935.532687651328</v>
      </c>
      <c r="F264" s="19">
        <v>14910</v>
      </c>
      <c r="G264" s="19">
        <v>11281.779661016948</v>
      </c>
      <c r="H264" s="20">
        <v>198775</v>
      </c>
      <c r="I264" s="20">
        <v>150404.81234866826</v>
      </c>
      <c r="J264" s="21">
        <v>8285</v>
      </c>
      <c r="K264" s="21">
        <v>6268.9164648910364</v>
      </c>
      <c r="L264" s="22" t="s">
        <v>69</v>
      </c>
      <c r="M264" s="22" t="s">
        <v>70</v>
      </c>
      <c r="N264" s="23">
        <v>807.23078950111608</v>
      </c>
      <c r="O264" s="23">
        <v>610.79811554261209</v>
      </c>
      <c r="P264" s="24">
        <v>198775</v>
      </c>
      <c r="Q264" s="24">
        <v>150404.81234866826</v>
      </c>
      <c r="R264" s="127"/>
    </row>
    <row r="265" spans="1:18" ht="11" x14ac:dyDescent="0.3">
      <c r="A265" s="14" t="s">
        <v>459</v>
      </c>
      <c r="B265" s="15" t="s">
        <v>460</v>
      </c>
      <c r="C265" s="16" t="s">
        <v>82</v>
      </c>
      <c r="D265" s="17">
        <v>2900</v>
      </c>
      <c r="E265" s="18">
        <v>2194.309927360775</v>
      </c>
      <c r="F265" s="19">
        <v>830</v>
      </c>
      <c r="G265" s="19">
        <v>628.0266343825665</v>
      </c>
      <c r="H265" s="20">
        <v>2900</v>
      </c>
      <c r="I265" s="20">
        <v>2194.309927360775</v>
      </c>
      <c r="J265" s="21">
        <v>0</v>
      </c>
      <c r="K265" s="21">
        <v>0</v>
      </c>
      <c r="L265" s="22">
        <v>90</v>
      </c>
      <c r="M265" s="22">
        <v>68.099273607748174</v>
      </c>
      <c r="N265" s="23">
        <v>0.48457642351956337</v>
      </c>
      <c r="O265" s="23">
        <v>0.36665891610136453</v>
      </c>
      <c r="P265" s="24">
        <v>157365</v>
      </c>
      <c r="Q265" s="24">
        <v>119071.57990314768</v>
      </c>
      <c r="R265" s="127"/>
    </row>
    <row r="266" spans="1:18" ht="11" x14ac:dyDescent="0.3">
      <c r="A266" s="14" t="s">
        <v>461</v>
      </c>
      <c r="B266" s="15" t="s">
        <v>460</v>
      </c>
      <c r="C266" s="16" t="s">
        <v>82</v>
      </c>
      <c r="D266" s="36">
        <v>1650</v>
      </c>
      <c r="E266" s="37">
        <v>1248.4866828087168</v>
      </c>
      <c r="F266" s="29">
        <v>660</v>
      </c>
      <c r="G266" s="29">
        <v>499.39467312348665</v>
      </c>
      <c r="H266" s="31">
        <v>3305</v>
      </c>
      <c r="I266" s="31">
        <v>2500.7566585956415</v>
      </c>
      <c r="J266" s="33">
        <v>1475</v>
      </c>
      <c r="K266" s="33">
        <v>1116.0714285714284</v>
      </c>
      <c r="L266" s="35">
        <v>330</v>
      </c>
      <c r="M266" s="35">
        <v>249.69733656174333</v>
      </c>
      <c r="N266" s="40">
        <f>50/1024*10</f>
        <v>0.48828125</v>
      </c>
      <c r="O266" s="40">
        <f>37/1024*10</f>
        <v>0.361328125</v>
      </c>
      <c r="P266" s="24">
        <v>157365</v>
      </c>
      <c r="Q266" s="24">
        <v>119071.57990314768</v>
      </c>
      <c r="R266" s="127" t="s">
        <v>42</v>
      </c>
    </row>
    <row r="267" spans="1:18" ht="11" x14ac:dyDescent="0.3">
      <c r="A267" s="14" t="s">
        <v>462</v>
      </c>
      <c r="B267" s="15" t="s">
        <v>463</v>
      </c>
      <c r="C267" s="16" t="s">
        <v>65</v>
      </c>
      <c r="D267" s="17">
        <v>1245</v>
      </c>
      <c r="E267" s="18">
        <v>942.03995157384986</v>
      </c>
      <c r="F267" s="19">
        <v>845</v>
      </c>
      <c r="G267" s="19">
        <v>639.37651331719121</v>
      </c>
      <c r="H267" s="20">
        <v>3330</v>
      </c>
      <c r="I267" s="20">
        <v>2519.6731234866825</v>
      </c>
      <c r="J267" s="21">
        <v>1600</v>
      </c>
      <c r="K267" s="21">
        <v>1210.6537530266335</v>
      </c>
      <c r="L267" s="22">
        <v>90</v>
      </c>
      <c r="M267" s="22">
        <v>68.099273607748174</v>
      </c>
      <c r="N267" s="23">
        <v>0.57869748908937246</v>
      </c>
      <c r="O267" s="23">
        <v>0.43787642939571159</v>
      </c>
      <c r="P267" s="24">
        <v>82825</v>
      </c>
      <c r="Q267" s="24">
        <v>62670.248184019365</v>
      </c>
      <c r="R267" s="127"/>
    </row>
    <row r="268" spans="1:18" ht="11" x14ac:dyDescent="0.3">
      <c r="A268" s="14" t="s">
        <v>464</v>
      </c>
      <c r="B268" s="15" t="s">
        <v>463</v>
      </c>
      <c r="C268" s="16" t="s">
        <v>65</v>
      </c>
      <c r="D268" s="17">
        <v>32910</v>
      </c>
      <c r="E268" s="18">
        <v>24901.634382566583</v>
      </c>
      <c r="F268" s="19">
        <v>5490</v>
      </c>
      <c r="G268" s="19">
        <v>4154.0556900726388</v>
      </c>
      <c r="H268" s="20">
        <v>57034.758144000007</v>
      </c>
      <c r="I268" s="20">
        <v>43155.840000000004</v>
      </c>
      <c r="J268" s="21">
        <v>1440</v>
      </c>
      <c r="K268" s="21">
        <v>1089.5883777239701</v>
      </c>
      <c r="L268" s="22">
        <v>1440</v>
      </c>
      <c r="M268" s="22">
        <v>1089.5883777239701</v>
      </c>
      <c r="N268" s="23">
        <v>14.0625</v>
      </c>
      <c r="O268" s="23">
        <v>625.45723915797271</v>
      </c>
      <c r="P268" s="24">
        <v>64605</v>
      </c>
      <c r="Q268" s="24">
        <v>48883.928571428565</v>
      </c>
      <c r="R268" s="127"/>
    </row>
    <row r="269" spans="1:18" ht="11" x14ac:dyDescent="0.3">
      <c r="A269" s="14" t="s">
        <v>465</v>
      </c>
      <c r="B269" s="15" t="s">
        <v>466</v>
      </c>
      <c r="C269" s="16" t="s">
        <v>82</v>
      </c>
      <c r="D269" s="17">
        <v>750</v>
      </c>
      <c r="E269" s="18">
        <v>567.49394673123481</v>
      </c>
      <c r="F269" s="19">
        <v>285</v>
      </c>
      <c r="G269" s="19">
        <v>215.64769975786922</v>
      </c>
      <c r="H269" s="20">
        <v>845</v>
      </c>
      <c r="I269" s="20">
        <v>639.37651331719121</v>
      </c>
      <c r="J269" s="21">
        <v>900</v>
      </c>
      <c r="K269" s="21">
        <v>680.99273607748137</v>
      </c>
      <c r="L269" s="22">
        <v>90</v>
      </c>
      <c r="M269" s="22">
        <v>68.099273607748174</v>
      </c>
      <c r="N269" s="23">
        <v>9.0979376925418506E-2</v>
      </c>
      <c r="O269" s="23">
        <v>6.8840327576739191E-2</v>
      </c>
      <c r="P269" s="24">
        <v>20625</v>
      </c>
      <c r="Q269" s="24">
        <v>15606.083535108959</v>
      </c>
      <c r="R269" s="127"/>
    </row>
    <row r="270" spans="1:18" ht="11" x14ac:dyDescent="0.3">
      <c r="A270" s="14" t="s">
        <v>465</v>
      </c>
      <c r="B270" s="15" t="s">
        <v>466</v>
      </c>
      <c r="C270" s="16" t="s">
        <v>82</v>
      </c>
      <c r="D270" s="17">
        <v>750</v>
      </c>
      <c r="E270" s="18">
        <v>567.49394673123481</v>
      </c>
      <c r="F270" s="19">
        <v>285</v>
      </c>
      <c r="G270" s="19">
        <v>215.64769975786922</v>
      </c>
      <c r="H270" s="20">
        <v>845</v>
      </c>
      <c r="I270" s="20">
        <v>639.37651331719121</v>
      </c>
      <c r="J270" s="21">
        <v>900</v>
      </c>
      <c r="K270" s="21">
        <v>680.99273607748137</v>
      </c>
      <c r="L270" s="22">
        <v>90</v>
      </c>
      <c r="M270" s="22">
        <v>68.099273607748174</v>
      </c>
      <c r="N270" s="23">
        <v>9.0979376925418506E-2</v>
      </c>
      <c r="O270" s="23">
        <v>6.8840327576739191E-2</v>
      </c>
      <c r="P270" s="24">
        <v>20625</v>
      </c>
      <c r="Q270" s="24">
        <v>15606.083535108959</v>
      </c>
      <c r="R270" s="127"/>
    </row>
    <row r="271" spans="1:18" ht="11" x14ac:dyDescent="0.3">
      <c r="A271" s="14" t="s">
        <v>465</v>
      </c>
      <c r="B271" s="15" t="s">
        <v>466</v>
      </c>
      <c r="C271" s="16" t="s">
        <v>82</v>
      </c>
      <c r="D271" s="17">
        <v>750</v>
      </c>
      <c r="E271" s="18">
        <v>567.49394673123481</v>
      </c>
      <c r="F271" s="19">
        <v>285</v>
      </c>
      <c r="G271" s="19">
        <v>215.64769975786922</v>
      </c>
      <c r="H271" s="20">
        <v>845</v>
      </c>
      <c r="I271" s="20">
        <v>639.37651331719121</v>
      </c>
      <c r="J271" s="21">
        <v>900</v>
      </c>
      <c r="K271" s="21">
        <v>680.99273607748137</v>
      </c>
      <c r="L271" s="22">
        <v>90</v>
      </c>
      <c r="M271" s="22">
        <v>68.099273607748174</v>
      </c>
      <c r="N271" s="23">
        <v>9.0979376925418506E-2</v>
      </c>
      <c r="O271" s="23">
        <v>6.8840327576739191E-2</v>
      </c>
      <c r="P271" s="24">
        <v>20625</v>
      </c>
      <c r="Q271" s="24">
        <v>15606.083535108959</v>
      </c>
      <c r="R271" s="127"/>
    </row>
    <row r="272" spans="1:18" ht="11" x14ac:dyDescent="0.3">
      <c r="A272" s="14" t="s">
        <v>465</v>
      </c>
      <c r="B272" s="15" t="s">
        <v>466</v>
      </c>
      <c r="C272" s="16" t="s">
        <v>82</v>
      </c>
      <c r="D272" s="17">
        <v>750</v>
      </c>
      <c r="E272" s="18">
        <v>567.49394673123481</v>
      </c>
      <c r="F272" s="19">
        <v>285</v>
      </c>
      <c r="G272" s="19">
        <v>215.64769975786922</v>
      </c>
      <c r="H272" s="20">
        <v>845</v>
      </c>
      <c r="I272" s="20">
        <v>639.37651331719121</v>
      </c>
      <c r="J272" s="21">
        <v>900</v>
      </c>
      <c r="K272" s="21">
        <v>680.99273607748137</v>
      </c>
      <c r="L272" s="22">
        <v>90</v>
      </c>
      <c r="M272" s="22">
        <v>68.099273607748174</v>
      </c>
      <c r="N272" s="23">
        <v>9.0979376925418506E-2</v>
      </c>
      <c r="O272" s="23">
        <v>6.8840327576739191E-2</v>
      </c>
      <c r="P272" s="24">
        <v>20625</v>
      </c>
      <c r="Q272" s="24">
        <v>15606.083535108959</v>
      </c>
      <c r="R272" s="127"/>
    </row>
    <row r="273" spans="1:18" ht="11" x14ac:dyDescent="0.3">
      <c r="A273" s="14" t="s">
        <v>467</v>
      </c>
      <c r="B273" s="15" t="s">
        <v>466</v>
      </c>
      <c r="C273" s="16" t="s">
        <v>82</v>
      </c>
      <c r="D273" s="17">
        <v>1200</v>
      </c>
      <c r="E273" s="18">
        <v>907.99031476997584</v>
      </c>
      <c r="F273" s="19">
        <v>900</v>
      </c>
      <c r="G273" s="19">
        <v>680.99273607748182</v>
      </c>
      <c r="H273" s="20">
        <v>3000</v>
      </c>
      <c r="I273" s="20">
        <v>2269.9757869249393</v>
      </c>
      <c r="J273" s="21" t="s">
        <v>468</v>
      </c>
      <c r="K273" s="21">
        <v>567.49394673123481</v>
      </c>
      <c r="L273" s="22">
        <v>200</v>
      </c>
      <c r="M273" s="22">
        <v>151.3317191283293</v>
      </c>
      <c r="N273" s="23">
        <v>0.68359375</v>
      </c>
      <c r="O273" s="23">
        <v>0.517578125</v>
      </c>
      <c r="P273" s="24">
        <v>20115</v>
      </c>
      <c r="Q273" s="24">
        <v>15220.187651331718</v>
      </c>
      <c r="R273" s="127"/>
    </row>
    <row r="274" spans="1:18" ht="11" x14ac:dyDescent="0.3">
      <c r="A274" s="14" t="s">
        <v>469</v>
      </c>
      <c r="B274" s="15" t="s">
        <v>470</v>
      </c>
      <c r="C274" s="16" t="s">
        <v>65</v>
      </c>
      <c r="D274" s="36">
        <v>2300</v>
      </c>
      <c r="E274" s="18">
        <v>1740.3147699757869</v>
      </c>
      <c r="F274" s="29">
        <v>700</v>
      </c>
      <c r="G274" s="19">
        <v>529.66101694915244</v>
      </c>
      <c r="H274" s="31">
        <v>2300</v>
      </c>
      <c r="I274" s="20">
        <v>1740.3147699757869</v>
      </c>
      <c r="J274" s="33">
        <v>2500</v>
      </c>
      <c r="K274" s="21">
        <v>1891.646489104116</v>
      </c>
      <c r="L274" s="22">
        <v>90</v>
      </c>
      <c r="M274" s="22">
        <v>68.099273607748174</v>
      </c>
      <c r="N274" s="23">
        <v>0.390625</v>
      </c>
      <c r="O274" s="23">
        <v>0.29296875</v>
      </c>
      <c r="P274" s="24">
        <v>126490</v>
      </c>
      <c r="Q274" s="24">
        <v>95709.745762711857</v>
      </c>
      <c r="R274" s="127"/>
    </row>
    <row r="275" spans="1:18" ht="11" x14ac:dyDescent="0.3">
      <c r="A275" s="14" t="s">
        <v>471</v>
      </c>
      <c r="B275" s="15" t="s">
        <v>470</v>
      </c>
      <c r="C275" s="16" t="s">
        <v>65</v>
      </c>
      <c r="D275" s="17">
        <v>2200</v>
      </c>
      <c r="E275" s="18">
        <v>1664.6489104116222</v>
      </c>
      <c r="F275" s="19">
        <v>350</v>
      </c>
      <c r="G275" s="19">
        <v>264.83050847457622</v>
      </c>
      <c r="H275" s="20">
        <v>2200</v>
      </c>
      <c r="I275" s="20">
        <v>1664.6489104116222</v>
      </c>
      <c r="J275" s="21">
        <v>1600</v>
      </c>
      <c r="K275" s="21">
        <v>1210.6537530266344</v>
      </c>
      <c r="L275" s="22">
        <v>200</v>
      </c>
      <c r="M275" s="22">
        <v>151.3317191283293</v>
      </c>
      <c r="N275" s="23">
        <v>0.29296875</v>
      </c>
      <c r="O275" s="23">
        <v>0.224609375</v>
      </c>
      <c r="P275" s="24">
        <v>50595</v>
      </c>
      <c r="Q275" s="24">
        <v>38283.141646489101</v>
      </c>
      <c r="R275" s="127"/>
    </row>
    <row r="276" spans="1:18" ht="11" x14ac:dyDescent="0.3">
      <c r="A276" s="14" t="s">
        <v>472</v>
      </c>
      <c r="B276" s="15" t="s">
        <v>470</v>
      </c>
      <c r="C276" s="16" t="s">
        <v>65</v>
      </c>
      <c r="D276" s="36">
        <v>1850</v>
      </c>
      <c r="E276" s="18">
        <v>1399.818401937046</v>
      </c>
      <c r="F276" s="19">
        <v>350</v>
      </c>
      <c r="G276" s="19">
        <v>264.83050847457622</v>
      </c>
      <c r="H276" s="31">
        <v>2450</v>
      </c>
      <c r="I276" s="20">
        <v>1853.8135593220336</v>
      </c>
      <c r="J276" s="33">
        <v>1200</v>
      </c>
      <c r="K276" s="21">
        <v>907.99031476997584</v>
      </c>
      <c r="L276" s="35">
        <v>150</v>
      </c>
      <c r="M276" s="22">
        <v>113.49878934624698</v>
      </c>
      <c r="N276" s="23">
        <v>0.78125</v>
      </c>
      <c r="O276" s="23">
        <v>0.595703125</v>
      </c>
      <c r="P276" s="24">
        <v>139135</v>
      </c>
      <c r="Q276" s="24">
        <v>105277.69370460048</v>
      </c>
      <c r="R276" s="127"/>
    </row>
    <row r="277" spans="1:18" ht="11" x14ac:dyDescent="0.3">
      <c r="A277" s="14" t="s">
        <v>473</v>
      </c>
      <c r="B277" s="15" t="s">
        <v>470</v>
      </c>
      <c r="C277" s="16" t="s">
        <v>65</v>
      </c>
      <c r="D277" s="17">
        <v>905</v>
      </c>
      <c r="E277" s="18">
        <v>684.77602905568995</v>
      </c>
      <c r="F277" s="19">
        <v>455</v>
      </c>
      <c r="G277" s="19">
        <v>344.27966101694915</v>
      </c>
      <c r="H277" s="20">
        <v>3165</v>
      </c>
      <c r="I277" s="20">
        <v>2394.8244552058109</v>
      </c>
      <c r="J277" s="21">
        <v>2600</v>
      </c>
      <c r="K277" s="21">
        <v>1967.3123486682794</v>
      </c>
      <c r="L277" s="22">
        <v>365</v>
      </c>
      <c r="M277" s="22">
        <v>276.18038740920099</v>
      </c>
      <c r="N277" s="23">
        <v>0.84197948443176462</v>
      </c>
      <c r="O277" s="23">
        <v>0.63709101424921655</v>
      </c>
      <c r="P277" s="24">
        <v>84325</v>
      </c>
      <c r="Q277" s="24">
        <v>63805.236077481844</v>
      </c>
      <c r="R277" s="127"/>
    </row>
    <row r="278" spans="1:18" ht="11" x14ac:dyDescent="0.3">
      <c r="A278" s="14" t="s">
        <v>474</v>
      </c>
      <c r="B278" s="15" t="s">
        <v>470</v>
      </c>
      <c r="C278" s="16" t="s">
        <v>65</v>
      </c>
      <c r="D278" s="36">
        <v>1850</v>
      </c>
      <c r="E278" s="18">
        <v>1399.818401937046</v>
      </c>
      <c r="F278" s="19">
        <v>350</v>
      </c>
      <c r="G278" s="19">
        <v>264.83050847457622</v>
      </c>
      <c r="H278" s="31">
        <v>2450</v>
      </c>
      <c r="I278" s="20">
        <v>1853.8135593220336</v>
      </c>
      <c r="J278" s="33">
        <v>1200</v>
      </c>
      <c r="K278" s="21">
        <v>907.99031476997584</v>
      </c>
      <c r="L278" s="35">
        <v>150</v>
      </c>
      <c r="M278" s="22">
        <v>113.49878934624698</v>
      </c>
      <c r="N278" s="23">
        <v>0.1953125</v>
      </c>
      <c r="O278" s="23">
        <v>0.146484375</v>
      </c>
      <c r="P278" s="24">
        <v>139135</v>
      </c>
      <c r="Q278" s="24">
        <v>105277.69370460048</v>
      </c>
      <c r="R278" s="127"/>
    </row>
    <row r="279" spans="1:18" ht="11" x14ac:dyDescent="0.3">
      <c r="A279" s="38" t="s">
        <v>475</v>
      </c>
      <c r="B279" s="15" t="s">
        <v>470</v>
      </c>
      <c r="C279" s="16" t="s">
        <v>65</v>
      </c>
      <c r="D279" s="17">
        <v>700</v>
      </c>
      <c r="E279" s="18">
        <v>529.66101694915244</v>
      </c>
      <c r="F279" s="19">
        <v>350</v>
      </c>
      <c r="G279" s="19">
        <v>264.83050847457622</v>
      </c>
      <c r="H279" s="20">
        <v>2300</v>
      </c>
      <c r="I279" s="20">
        <v>1740.3147699757869</v>
      </c>
      <c r="J279" s="21">
        <v>90</v>
      </c>
      <c r="K279" s="21">
        <v>68.099273607748174</v>
      </c>
      <c r="L279" s="22">
        <v>300</v>
      </c>
      <c r="M279" s="22">
        <v>226.99757869249396</v>
      </c>
      <c r="N279" s="23">
        <v>0.68359375</v>
      </c>
      <c r="O279" s="23">
        <v>0.517578125</v>
      </c>
      <c r="P279" s="24"/>
      <c r="Q279" s="24"/>
      <c r="R279" s="127"/>
    </row>
    <row r="280" spans="1:18" ht="11" x14ac:dyDescent="0.3">
      <c r="A280" s="38" t="s">
        <v>476</v>
      </c>
      <c r="B280" s="15" t="s">
        <v>470</v>
      </c>
      <c r="C280" s="16" t="s">
        <v>65</v>
      </c>
      <c r="D280" s="17">
        <v>1700</v>
      </c>
      <c r="E280" s="18">
        <v>1286.3196125907989</v>
      </c>
      <c r="F280" s="19">
        <v>650</v>
      </c>
      <c r="G280" s="19">
        <v>491.82808716707024</v>
      </c>
      <c r="H280" s="31">
        <v>3000</v>
      </c>
      <c r="I280" s="20">
        <v>2269.9757869249393</v>
      </c>
      <c r="J280" s="33">
        <v>2000</v>
      </c>
      <c r="K280" s="21">
        <v>1513.3171912832929</v>
      </c>
      <c r="L280" s="22">
        <v>350</v>
      </c>
      <c r="M280" s="22">
        <v>264.83050847457622</v>
      </c>
      <c r="N280" s="23">
        <v>0.341796875</v>
      </c>
      <c r="O280" s="23">
        <v>0.25390625</v>
      </c>
      <c r="P280" s="24"/>
      <c r="Q280" s="24"/>
      <c r="R280" s="127"/>
    </row>
    <row r="281" spans="1:18" ht="11" x14ac:dyDescent="0.3">
      <c r="A281" s="14" t="s">
        <v>477</v>
      </c>
      <c r="B281" s="15" t="s">
        <v>478</v>
      </c>
      <c r="C281" s="16" t="s">
        <v>96</v>
      </c>
      <c r="D281" s="17">
        <v>1500</v>
      </c>
      <c r="E281" s="18">
        <v>1134.9878934624696</v>
      </c>
      <c r="F281" s="19">
        <v>350</v>
      </c>
      <c r="G281" s="19">
        <v>264.83050847457622</v>
      </c>
      <c r="H281" s="20">
        <v>1800</v>
      </c>
      <c r="I281" s="20">
        <v>1361.9854721549636</v>
      </c>
      <c r="J281" s="21">
        <v>50</v>
      </c>
      <c r="K281" s="21">
        <v>37.832929782082296</v>
      </c>
      <c r="L281" s="22">
        <v>90</v>
      </c>
      <c r="M281" s="22">
        <v>68.099273607748174</v>
      </c>
      <c r="N281" s="23">
        <v>0.5859375</v>
      </c>
      <c r="O281" s="23">
        <v>0.439453125</v>
      </c>
      <c r="P281" s="24">
        <v>6805</v>
      </c>
      <c r="Q281" s="24">
        <v>5149.0617433414036</v>
      </c>
      <c r="R281" s="127"/>
    </row>
    <row r="282" spans="1:18" ht="11" x14ac:dyDescent="0.3">
      <c r="A282" s="14" t="s">
        <v>479</v>
      </c>
      <c r="B282" s="15" t="s">
        <v>478</v>
      </c>
      <c r="C282" s="16" t="s">
        <v>96</v>
      </c>
      <c r="D282" s="17">
        <v>1500</v>
      </c>
      <c r="E282" s="18">
        <v>1134.9878934624696</v>
      </c>
      <c r="F282" s="19">
        <v>350</v>
      </c>
      <c r="G282" s="19">
        <v>264.83050847457622</v>
      </c>
      <c r="H282" s="20">
        <v>1800</v>
      </c>
      <c r="I282" s="20">
        <v>1361.9854721549636</v>
      </c>
      <c r="J282" s="21">
        <v>50</v>
      </c>
      <c r="K282" s="21">
        <v>37.832929782082296</v>
      </c>
      <c r="L282" s="22">
        <v>90</v>
      </c>
      <c r="M282" s="22">
        <v>68</v>
      </c>
      <c r="N282" s="23">
        <v>0.830078125</v>
      </c>
      <c r="O282" s="23">
        <v>0.634765625</v>
      </c>
      <c r="P282" s="24">
        <v>6805</v>
      </c>
      <c r="Q282" s="24">
        <v>5149.0617433414036</v>
      </c>
      <c r="R282" s="127"/>
    </row>
    <row r="283" spans="1:18" ht="11" x14ac:dyDescent="0.3">
      <c r="A283" s="14" t="s">
        <v>480</v>
      </c>
      <c r="B283" s="15" t="s">
        <v>478</v>
      </c>
      <c r="C283" s="16" t="s">
        <v>96</v>
      </c>
      <c r="D283" s="17">
        <v>1200</v>
      </c>
      <c r="E283" s="18">
        <v>907.99031476997584</v>
      </c>
      <c r="F283" s="19">
        <v>380</v>
      </c>
      <c r="G283" s="19">
        <v>287.5302663438257</v>
      </c>
      <c r="H283" s="20">
        <v>2300</v>
      </c>
      <c r="I283" s="20">
        <v>1740.3147699757869</v>
      </c>
      <c r="J283" s="21">
        <v>390</v>
      </c>
      <c r="K283" s="21">
        <v>295.09685230024189</v>
      </c>
      <c r="L283" s="22">
        <v>50</v>
      </c>
      <c r="M283" s="22">
        <v>37.832929782082324</v>
      </c>
      <c r="N283" s="23">
        <v>9.765625E-2</v>
      </c>
      <c r="O283" s="23">
        <v>7.8125E-2</v>
      </c>
      <c r="P283" s="24">
        <v>70030</v>
      </c>
      <c r="Q283" s="24">
        <v>52988.801452784501</v>
      </c>
      <c r="R283" s="127"/>
    </row>
    <row r="284" spans="1:18" ht="11" x14ac:dyDescent="0.3">
      <c r="A284" s="14" t="s">
        <v>481</v>
      </c>
      <c r="B284" s="15" t="s">
        <v>478</v>
      </c>
      <c r="C284" s="16" t="s">
        <v>96</v>
      </c>
      <c r="D284" s="17">
        <v>240</v>
      </c>
      <c r="E284" s="18">
        <v>181.59806295399514</v>
      </c>
      <c r="F284" s="19">
        <v>240</v>
      </c>
      <c r="G284" s="19">
        <v>181.59806295399514</v>
      </c>
      <c r="H284" s="20">
        <v>240</v>
      </c>
      <c r="I284" s="20">
        <v>181.59806295399514</v>
      </c>
      <c r="J284" s="21">
        <v>0</v>
      </c>
      <c r="K284" s="21">
        <v>0</v>
      </c>
      <c r="L284" s="22">
        <v>90</v>
      </c>
      <c r="M284" s="22">
        <v>68.099273607748174</v>
      </c>
      <c r="N284" s="23">
        <v>0.68589236647173513</v>
      </c>
      <c r="O284" s="23">
        <v>0.51898635477582866</v>
      </c>
      <c r="P284" s="24">
        <v>48040</v>
      </c>
      <c r="Q284" s="24">
        <v>36349.878934624692</v>
      </c>
      <c r="R284" s="127"/>
    </row>
    <row r="285" spans="1:18" ht="11" x14ac:dyDescent="0.3">
      <c r="A285" s="14" t="s">
        <v>482</v>
      </c>
      <c r="B285" s="15" t="s">
        <v>478</v>
      </c>
      <c r="C285" s="16" t="s">
        <v>96</v>
      </c>
      <c r="D285" s="17">
        <v>345</v>
      </c>
      <c r="E285" s="18">
        <v>261.04721549636804</v>
      </c>
      <c r="F285" s="19">
        <v>1035</v>
      </c>
      <c r="G285" s="19">
        <v>783.14164648910412</v>
      </c>
      <c r="H285" s="20">
        <v>1035</v>
      </c>
      <c r="I285" s="20">
        <v>783.14164648910412</v>
      </c>
      <c r="J285" s="21">
        <v>0</v>
      </c>
      <c r="K285" s="21">
        <v>0</v>
      </c>
      <c r="L285" s="22">
        <v>345</v>
      </c>
      <c r="M285" s="22">
        <v>261.04721549636804</v>
      </c>
      <c r="N285" s="23">
        <v>3.3490838206627682</v>
      </c>
      <c r="O285" s="23">
        <v>2.53411306042885</v>
      </c>
      <c r="P285" s="24">
        <v>82400</v>
      </c>
      <c r="Q285" s="24">
        <v>62348.668280871665</v>
      </c>
      <c r="R285" s="127"/>
    </row>
    <row r="286" spans="1:18" ht="11" x14ac:dyDescent="0.3">
      <c r="A286" s="14" t="s">
        <v>483</v>
      </c>
      <c r="B286" s="15" t="s">
        <v>478</v>
      </c>
      <c r="C286" s="16" t="s">
        <v>96</v>
      </c>
      <c r="D286" s="17">
        <v>1500</v>
      </c>
      <c r="E286" s="18">
        <v>1134.9878934624696</v>
      </c>
      <c r="F286" s="19">
        <v>350</v>
      </c>
      <c r="G286" s="19">
        <v>264.83050847457622</v>
      </c>
      <c r="H286" s="20">
        <v>1800</v>
      </c>
      <c r="I286" s="20">
        <v>1361.9854721549636</v>
      </c>
      <c r="J286" s="21">
        <v>50</v>
      </c>
      <c r="K286" s="21">
        <v>37.832929782082296</v>
      </c>
      <c r="L286" s="22">
        <v>90</v>
      </c>
      <c r="M286" s="22">
        <v>68.099273607748174</v>
      </c>
      <c r="N286" s="23">
        <v>0.5859375</v>
      </c>
      <c r="O286" s="23">
        <v>0.439453125</v>
      </c>
      <c r="P286" s="24">
        <v>6805</v>
      </c>
      <c r="Q286" s="24">
        <v>5149.0617433414036</v>
      </c>
      <c r="R286" s="127"/>
    </row>
    <row r="287" spans="1:18" ht="11" x14ac:dyDescent="0.3">
      <c r="A287" s="14" t="s">
        <v>484</v>
      </c>
      <c r="B287" s="15" t="s">
        <v>478</v>
      </c>
      <c r="C287" s="16" t="s">
        <v>96</v>
      </c>
      <c r="D287" s="17">
        <v>1500</v>
      </c>
      <c r="E287" s="18">
        <v>1134.9878934624696</v>
      </c>
      <c r="F287" s="19">
        <v>350</v>
      </c>
      <c r="G287" s="19">
        <v>264.83050847457622</v>
      </c>
      <c r="H287" s="20">
        <v>2065</v>
      </c>
      <c r="I287" s="20">
        <v>1361.9854721549636</v>
      </c>
      <c r="J287" s="21">
        <v>0</v>
      </c>
      <c r="K287" s="21">
        <v>0</v>
      </c>
      <c r="L287" s="22">
        <v>90</v>
      </c>
      <c r="M287" s="22">
        <v>68.099273607748174</v>
      </c>
      <c r="N287" s="23">
        <v>0.5859375</v>
      </c>
      <c r="O287" s="23">
        <v>0.50682261208577006</v>
      </c>
      <c r="P287" s="24">
        <v>6805</v>
      </c>
      <c r="Q287" s="24">
        <v>5149.0617433414036</v>
      </c>
      <c r="R287" s="127"/>
    </row>
    <row r="288" spans="1:18" ht="11" x14ac:dyDescent="0.3">
      <c r="A288" s="14" t="s">
        <v>485</v>
      </c>
      <c r="B288" s="15" t="s">
        <v>478</v>
      </c>
      <c r="C288" s="16" t="s">
        <v>96</v>
      </c>
      <c r="D288" s="17">
        <v>6805</v>
      </c>
      <c r="E288" s="18">
        <v>5149.0617433414036</v>
      </c>
      <c r="F288" s="19">
        <v>3370</v>
      </c>
      <c r="G288" s="19">
        <v>2549.9394673123484</v>
      </c>
      <c r="H288" s="20">
        <v>34295</v>
      </c>
      <c r="I288" s="20">
        <v>25949.606537530264</v>
      </c>
      <c r="J288" s="21">
        <v>0</v>
      </c>
      <c r="K288" s="21">
        <v>0</v>
      </c>
      <c r="L288" s="22" t="s">
        <v>69</v>
      </c>
      <c r="M288" s="22" t="s">
        <v>70</v>
      </c>
      <c r="N288" s="23">
        <v>342.94618323586752</v>
      </c>
      <c r="O288" s="23">
        <v>259.49317738791427</v>
      </c>
      <c r="P288" s="24">
        <v>34295</v>
      </c>
      <c r="Q288" s="24">
        <v>25949.606537530264</v>
      </c>
      <c r="R288" s="127"/>
    </row>
    <row r="289" spans="1:18" ht="11" x14ac:dyDescent="0.3">
      <c r="A289" s="38" t="s">
        <v>486</v>
      </c>
      <c r="B289" s="15" t="s">
        <v>478</v>
      </c>
      <c r="C289" s="16" t="s">
        <v>96</v>
      </c>
      <c r="D289" s="17">
        <v>1000</v>
      </c>
      <c r="E289" s="18">
        <v>756.65859564164646</v>
      </c>
      <c r="F289" s="19">
        <v>950</v>
      </c>
      <c r="G289" s="19">
        <v>718.8256658595642</v>
      </c>
      <c r="H289" s="20">
        <v>5450</v>
      </c>
      <c r="I289" s="20">
        <v>4123.7893462469729</v>
      </c>
      <c r="J289" s="21">
        <v>50</v>
      </c>
      <c r="K289" s="21">
        <v>37.832929782082324</v>
      </c>
      <c r="L289" s="22">
        <v>300</v>
      </c>
      <c r="M289" s="22">
        <v>226.99757869249396</v>
      </c>
      <c r="N289" s="23">
        <v>2.9296875</v>
      </c>
      <c r="O289" s="23">
        <v>2.216796875</v>
      </c>
      <c r="P289" s="24"/>
      <c r="Q289" s="24"/>
      <c r="R289" s="127"/>
    </row>
    <row r="290" spans="1:18" ht="11" x14ac:dyDescent="0.3">
      <c r="A290" s="38" t="s">
        <v>487</v>
      </c>
      <c r="B290" s="15" t="s">
        <v>478</v>
      </c>
      <c r="C290" s="16" t="s">
        <v>96</v>
      </c>
      <c r="D290" s="17">
        <v>1000</v>
      </c>
      <c r="E290" s="18">
        <v>756.65859564164646</v>
      </c>
      <c r="F290" s="19">
        <v>950</v>
      </c>
      <c r="G290" s="19">
        <v>718.8256658595642</v>
      </c>
      <c r="H290" s="20">
        <v>5450</v>
      </c>
      <c r="I290" s="20">
        <v>4123.7893462469729</v>
      </c>
      <c r="J290" s="21">
        <v>50</v>
      </c>
      <c r="K290" s="21">
        <v>37.832929782082324</v>
      </c>
      <c r="L290" s="22">
        <v>300</v>
      </c>
      <c r="M290" s="22">
        <v>226.99757869249396</v>
      </c>
      <c r="N290" s="23">
        <v>2.9296875</v>
      </c>
      <c r="O290" s="23">
        <v>2.216796875</v>
      </c>
      <c r="P290" s="24"/>
      <c r="Q290" s="24"/>
      <c r="R290" s="127"/>
    </row>
    <row r="291" spans="1:18" ht="11" x14ac:dyDescent="0.3">
      <c r="A291" s="38" t="s">
        <v>488</v>
      </c>
      <c r="B291" s="15" t="s">
        <v>478</v>
      </c>
      <c r="C291" s="16" t="s">
        <v>96</v>
      </c>
      <c r="D291" s="17">
        <v>1200</v>
      </c>
      <c r="E291" s="18">
        <v>907.99031476997584</v>
      </c>
      <c r="F291" s="19">
        <v>380</v>
      </c>
      <c r="G291" s="19">
        <v>287.5302663438257</v>
      </c>
      <c r="H291" s="20">
        <v>2300</v>
      </c>
      <c r="I291" s="20">
        <v>1740.3147699757869</v>
      </c>
      <c r="J291" s="21">
        <v>390</v>
      </c>
      <c r="K291" s="21">
        <v>295.09685230024212</v>
      </c>
      <c r="L291" s="22">
        <v>50</v>
      </c>
      <c r="M291" s="22">
        <v>37.832929782082324</v>
      </c>
      <c r="N291" s="23">
        <v>9.765625E-2</v>
      </c>
      <c r="O291" s="23">
        <v>7.8125E-2</v>
      </c>
      <c r="P291" s="24"/>
      <c r="Q291" s="24"/>
      <c r="R291" s="127"/>
    </row>
    <row r="292" spans="1:18" ht="11" x14ac:dyDescent="0.3">
      <c r="A292" s="14" t="s">
        <v>489</v>
      </c>
      <c r="B292" s="15" t="s">
        <v>490</v>
      </c>
      <c r="C292" s="16" t="s">
        <v>79</v>
      </c>
      <c r="D292" s="17">
        <v>7355</v>
      </c>
      <c r="E292" s="18">
        <v>5565.2239709443093</v>
      </c>
      <c r="F292" s="19">
        <v>4125</v>
      </c>
      <c r="G292" s="19">
        <v>3121.2167070217915</v>
      </c>
      <c r="H292" s="20">
        <v>68725</v>
      </c>
      <c r="I292" s="20">
        <v>52001.361985472155</v>
      </c>
      <c r="J292" s="21">
        <v>4125</v>
      </c>
      <c r="K292" s="21">
        <v>3121.2167070217897</v>
      </c>
      <c r="L292" s="22" t="s">
        <v>69</v>
      </c>
      <c r="M292" s="22" t="s">
        <v>70</v>
      </c>
      <c r="N292" s="23">
        <v>685.89236647173504</v>
      </c>
      <c r="O292" s="23">
        <v>518.98635477582854</v>
      </c>
      <c r="P292" s="24">
        <v>68725</v>
      </c>
      <c r="Q292" s="24">
        <v>52001.361985472155</v>
      </c>
      <c r="R292" s="127"/>
    </row>
    <row r="293" spans="1:18" ht="11" x14ac:dyDescent="0.3">
      <c r="A293" s="14" t="s">
        <v>491</v>
      </c>
      <c r="B293" s="15" t="s">
        <v>492</v>
      </c>
      <c r="C293" s="16" t="s">
        <v>82</v>
      </c>
      <c r="D293" s="17">
        <v>13745</v>
      </c>
      <c r="E293" s="18">
        <v>10400.27239709443</v>
      </c>
      <c r="F293" s="19">
        <v>3095</v>
      </c>
      <c r="G293" s="19">
        <v>2341.8583535108955</v>
      </c>
      <c r="H293" s="20">
        <v>54980</v>
      </c>
      <c r="I293" s="20">
        <v>41601.089588377719</v>
      </c>
      <c r="J293" s="21">
        <v>3095</v>
      </c>
      <c r="K293" s="21">
        <v>2341.8583535108942</v>
      </c>
      <c r="L293" s="22" t="s">
        <v>69</v>
      </c>
      <c r="M293" s="22" t="s">
        <v>70</v>
      </c>
      <c r="N293" s="23">
        <v>960.2493130604289</v>
      </c>
      <c r="O293" s="23">
        <v>726.58089668615992</v>
      </c>
      <c r="P293" s="24">
        <v>54980</v>
      </c>
      <c r="Q293" s="24">
        <v>41601.089588377719</v>
      </c>
      <c r="R293" s="127"/>
    </row>
    <row r="294" spans="1:18" ht="11" x14ac:dyDescent="0.3">
      <c r="A294" s="14" t="s">
        <v>493</v>
      </c>
      <c r="B294" s="15" t="s">
        <v>494</v>
      </c>
      <c r="C294" s="16" t="s">
        <v>82</v>
      </c>
      <c r="D294" s="17">
        <v>240</v>
      </c>
      <c r="E294" s="18">
        <v>181.59806295399514</v>
      </c>
      <c r="F294" s="19">
        <v>240</v>
      </c>
      <c r="G294" s="19">
        <v>181.59806295399514</v>
      </c>
      <c r="H294" s="20">
        <v>555</v>
      </c>
      <c r="I294" s="20">
        <v>419.94552058111378</v>
      </c>
      <c r="J294" s="21">
        <v>800</v>
      </c>
      <c r="K294" s="21">
        <v>605.32687651331673</v>
      </c>
      <c r="L294" s="22">
        <v>90</v>
      </c>
      <c r="M294" s="22">
        <v>68.099273607748174</v>
      </c>
      <c r="N294" s="23">
        <v>0.86802968479588716</v>
      </c>
      <c r="O294" s="23">
        <v>0.65680212227291701</v>
      </c>
      <c r="P294" s="24">
        <v>555</v>
      </c>
      <c r="Q294" s="24">
        <v>419.94552058111378</v>
      </c>
      <c r="R294" s="127"/>
    </row>
    <row r="295" spans="1:18" ht="11" x14ac:dyDescent="0.3">
      <c r="A295" s="38" t="s">
        <v>495</v>
      </c>
      <c r="B295" s="15" t="s">
        <v>494</v>
      </c>
      <c r="C295" s="16" t="s">
        <v>82</v>
      </c>
      <c r="D295" s="36">
        <v>4850</v>
      </c>
      <c r="E295" s="18">
        <v>3669.7941888619853</v>
      </c>
      <c r="F295" s="29">
        <v>350</v>
      </c>
      <c r="G295" s="19">
        <v>264.83050847457622</v>
      </c>
      <c r="H295" s="31">
        <v>3300</v>
      </c>
      <c r="I295" s="20">
        <v>2496.9733656174335</v>
      </c>
      <c r="J295" s="33">
        <v>700</v>
      </c>
      <c r="K295" s="21">
        <v>529.66101694915244</v>
      </c>
      <c r="L295" s="35">
        <v>300</v>
      </c>
      <c r="M295" s="22">
        <v>226.99757869249396</v>
      </c>
      <c r="N295" s="23">
        <v>0.29296875</v>
      </c>
      <c r="O295" s="23">
        <v>0.224609375</v>
      </c>
      <c r="P295" s="24"/>
      <c r="Q295" s="24"/>
      <c r="R295" s="127"/>
    </row>
    <row r="296" spans="1:18" ht="11" x14ac:dyDescent="0.3">
      <c r="A296" s="14" t="s">
        <v>496</v>
      </c>
      <c r="B296" s="15" t="s">
        <v>497</v>
      </c>
      <c r="C296" s="16" t="s">
        <v>68</v>
      </c>
      <c r="D296" s="17">
        <v>1860</v>
      </c>
      <c r="E296" s="18">
        <v>1407.3849878934625</v>
      </c>
      <c r="F296" s="19">
        <v>330</v>
      </c>
      <c r="G296" s="19">
        <v>249.69733656174333</v>
      </c>
      <c r="H296" s="20">
        <v>3425</v>
      </c>
      <c r="I296" s="20">
        <v>2591.5556900726392</v>
      </c>
      <c r="J296" s="21">
        <v>2400</v>
      </c>
      <c r="K296" s="21">
        <v>1815.9806295399503</v>
      </c>
      <c r="L296" s="22">
        <v>90</v>
      </c>
      <c r="M296" s="22">
        <v>68.099273607748174</v>
      </c>
      <c r="N296" s="23">
        <v>0.34294618323586756</v>
      </c>
      <c r="O296" s="23">
        <v>0.25949317738791433</v>
      </c>
      <c r="P296" s="24">
        <v>61855</v>
      </c>
      <c r="Q296" s="24">
        <v>46803.117433414045</v>
      </c>
      <c r="R296" s="127"/>
    </row>
    <row r="297" spans="1:18" ht="11" x14ac:dyDescent="0.3">
      <c r="A297" s="14" t="s">
        <v>498</v>
      </c>
      <c r="B297" s="15" t="s">
        <v>499</v>
      </c>
      <c r="C297" s="16" t="s">
        <v>68</v>
      </c>
      <c r="D297" s="17">
        <v>2200</v>
      </c>
      <c r="E297" s="18">
        <v>1664.6489104116222</v>
      </c>
      <c r="F297" s="19">
        <v>690</v>
      </c>
      <c r="G297" s="19">
        <v>522.09443099273608</v>
      </c>
      <c r="H297" s="20">
        <v>3095</v>
      </c>
      <c r="I297" s="20">
        <v>2341.8583535108955</v>
      </c>
      <c r="J297" s="21">
        <v>0</v>
      </c>
      <c r="K297" s="21">
        <v>0</v>
      </c>
      <c r="L297" s="22">
        <v>90</v>
      </c>
      <c r="M297" s="22">
        <v>68.099273607748174</v>
      </c>
      <c r="N297" s="23">
        <v>0.66981676413255375</v>
      </c>
      <c r="O297" s="23">
        <v>0.50682261208577006</v>
      </c>
      <c r="P297" s="24">
        <v>48110</v>
      </c>
      <c r="Q297" s="24">
        <v>36402.845036319617</v>
      </c>
      <c r="R297" s="127"/>
    </row>
    <row r="298" spans="1:18" ht="11" x14ac:dyDescent="0.3">
      <c r="A298" s="14" t="s">
        <v>500</v>
      </c>
      <c r="B298" s="15" t="s">
        <v>499</v>
      </c>
      <c r="C298" s="16" t="s">
        <v>68</v>
      </c>
      <c r="D298" s="17">
        <v>1980</v>
      </c>
      <c r="E298" s="18">
        <v>1498.18401937046</v>
      </c>
      <c r="F298" s="19">
        <v>530</v>
      </c>
      <c r="G298" s="19">
        <v>401.02905569007265</v>
      </c>
      <c r="H298" s="20">
        <v>3310</v>
      </c>
      <c r="I298" s="20">
        <v>2504.5399515738495</v>
      </c>
      <c r="J298" s="21">
        <v>3150</v>
      </c>
      <c r="K298" s="21">
        <v>2383.4745762711864</v>
      </c>
      <c r="L298" s="22">
        <v>330</v>
      </c>
      <c r="M298" s="22">
        <v>249.69733656174333</v>
      </c>
      <c r="N298" s="23">
        <v>0.341796875</v>
      </c>
      <c r="O298" s="23">
        <v>0.2586235434322034</v>
      </c>
      <c r="P298" s="24"/>
      <c r="Q298" s="24"/>
      <c r="R298" s="127" t="s">
        <v>42</v>
      </c>
    </row>
    <row r="299" spans="1:18" ht="11" x14ac:dyDescent="0.3">
      <c r="A299" s="14" t="s">
        <v>501</v>
      </c>
      <c r="B299" s="15" t="s">
        <v>499</v>
      </c>
      <c r="C299" s="16" t="s">
        <v>68</v>
      </c>
      <c r="D299" s="17" t="s">
        <v>502</v>
      </c>
      <c r="E299" s="18" t="s">
        <v>70</v>
      </c>
      <c r="F299" s="19">
        <v>2940</v>
      </c>
      <c r="G299" s="19">
        <v>2224.576271186439</v>
      </c>
      <c r="H299" s="20">
        <v>16325</v>
      </c>
      <c r="I299" s="20">
        <v>12352.45157384987</v>
      </c>
      <c r="J299" s="21">
        <v>2815</v>
      </c>
      <c r="K299" s="21">
        <v>2129.9939467312333</v>
      </c>
      <c r="L299" s="22">
        <v>2815</v>
      </c>
      <c r="M299" s="22">
        <v>2129.9939467312333</v>
      </c>
      <c r="N299" s="23">
        <v>27.490234375</v>
      </c>
      <c r="O299" s="23">
        <v>20.800722136047202</v>
      </c>
      <c r="P299" s="24" t="s">
        <v>171</v>
      </c>
      <c r="Q299" s="24" t="s">
        <v>70</v>
      </c>
      <c r="R299" s="127"/>
    </row>
    <row r="300" spans="1:18" ht="11" x14ac:dyDescent="0.3">
      <c r="A300" s="14" t="s">
        <v>503</v>
      </c>
      <c r="B300" s="15" t="s">
        <v>129</v>
      </c>
      <c r="C300" s="16" t="s">
        <v>96</v>
      </c>
      <c r="D300" s="36">
        <v>400</v>
      </c>
      <c r="E300" s="37">
        <v>302.66343825665859</v>
      </c>
      <c r="F300" s="29">
        <v>330</v>
      </c>
      <c r="G300" s="29">
        <v>249.69733656174333</v>
      </c>
      <c r="H300" s="31">
        <v>3310</v>
      </c>
      <c r="I300" s="31">
        <v>2504.5399515738495</v>
      </c>
      <c r="J300" s="33">
        <v>315</v>
      </c>
      <c r="K300" s="33">
        <v>238.34745762711862</v>
      </c>
      <c r="L300" s="35">
        <v>330</v>
      </c>
      <c r="M300" s="35">
        <v>249.69733656174333</v>
      </c>
      <c r="N300" s="40">
        <v>0.341796875</v>
      </c>
      <c r="O300" s="40">
        <v>0.2586235434322034</v>
      </c>
      <c r="P300" s="39"/>
      <c r="Q300" s="39"/>
      <c r="R300" s="127" t="s">
        <v>42</v>
      </c>
    </row>
    <row r="301" spans="1:18" ht="11.5" thickBot="1" x14ac:dyDescent="0.35">
      <c r="A301" s="63" t="s">
        <v>504</v>
      </c>
      <c r="B301" s="64" t="s">
        <v>261</v>
      </c>
      <c r="C301" s="65" t="s">
        <v>82</v>
      </c>
      <c r="D301" s="66">
        <v>200</v>
      </c>
      <c r="E301" s="67">
        <v>151.3317191283293</v>
      </c>
      <c r="F301" s="68">
        <v>200</v>
      </c>
      <c r="G301" s="68">
        <v>151.3317191283293</v>
      </c>
      <c r="H301" s="69">
        <v>200</v>
      </c>
      <c r="I301" s="69">
        <v>151.3317191283293</v>
      </c>
      <c r="J301" s="70">
        <v>200</v>
      </c>
      <c r="K301" s="70">
        <v>151.3317191283293</v>
      </c>
      <c r="L301" s="71">
        <v>330</v>
      </c>
      <c r="M301" s="71">
        <v>249.69733656174333</v>
      </c>
      <c r="N301" s="72">
        <v>0.341796875</v>
      </c>
      <c r="O301" s="72">
        <v>0.2586235434322034</v>
      </c>
      <c r="P301" s="73"/>
      <c r="Q301" s="73"/>
      <c r="R301" s="128" t="s">
        <v>42</v>
      </c>
    </row>
  </sheetData>
  <mergeCells count="7">
    <mergeCell ref="P2:Q2"/>
    <mergeCell ref="D1:E1"/>
    <mergeCell ref="F1:G1"/>
    <mergeCell ref="H1:I1"/>
    <mergeCell ref="J1:K1"/>
    <mergeCell ref="L1:M1"/>
    <mergeCell ref="N1:O1"/>
  </mergeCells>
  <hyperlinks>
    <hyperlink ref="A2" location="Home!A1" display=" &lt;&lt; BACK &gt;&gt;" xr:uid="{34359AC2-2602-490F-AE46-5670476A18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East Africa</vt:lpstr>
      <vt:lpstr>MTN Countries</vt:lpstr>
      <vt:lpstr>General Roaming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Nassali [ MTN Uganda ]</dc:creator>
  <cp:lastModifiedBy>Lillian Nassali [ MTN Uganda ]</cp:lastModifiedBy>
  <dcterms:created xsi:type="dcterms:W3CDTF">2026-02-18T05:40:49Z</dcterms:created>
  <dcterms:modified xsi:type="dcterms:W3CDTF">2026-02-23T06:42:58Z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a7a3a-bc3c-4766-942e-caa06576f037_Enabled">
    <vt:lpwstr>true</vt:lpwstr>
  </property>
  <property fmtid="{D5CDD505-2E9C-101B-9397-08002B2CF9AE}" pid="3" name="MSIP_Label_f80a7a3a-bc3c-4766-942e-caa06576f037_SetDate">
    <vt:lpwstr>2026-02-18T05:51:01Z</vt:lpwstr>
  </property>
  <property fmtid="{D5CDD505-2E9C-101B-9397-08002B2CF9AE}" pid="4" name="MSIP_Label_f80a7a3a-bc3c-4766-942e-caa06576f037_Method">
    <vt:lpwstr>Privileged</vt:lpwstr>
  </property>
  <property fmtid="{D5CDD505-2E9C-101B-9397-08002B2CF9AE}" pid="5" name="MSIP_Label_f80a7a3a-bc3c-4766-942e-caa06576f037_Name">
    <vt:lpwstr>Private</vt:lpwstr>
  </property>
  <property fmtid="{D5CDD505-2E9C-101B-9397-08002B2CF9AE}" pid="6" name="MSIP_Label_f80a7a3a-bc3c-4766-942e-caa06576f037_SiteId">
    <vt:lpwstr>c9b9cb50-3644-4db4-a267-fa84df2f4ceb</vt:lpwstr>
  </property>
  <property fmtid="{D5CDD505-2E9C-101B-9397-08002B2CF9AE}" pid="7" name="MSIP_Label_f80a7a3a-bc3c-4766-942e-caa06576f037_ActionId">
    <vt:lpwstr>0d0f74a0-d6c9-4568-a921-2fa60f52fc2c</vt:lpwstr>
  </property>
  <property fmtid="{D5CDD505-2E9C-101B-9397-08002B2CF9AE}" pid="8" name="MSIP_Label_f80a7a3a-bc3c-4766-942e-caa06576f037_ContentBits">
    <vt:lpwstr>0</vt:lpwstr>
  </property>
  <property fmtid="{D5CDD505-2E9C-101B-9397-08002B2CF9AE}" pid="9" name="MSIP_Label_f80a7a3a-bc3c-4766-942e-caa06576f037_Tag">
    <vt:lpwstr>10, 0, 1, 1</vt:lpwstr>
  </property>
</Properties>
</file>